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M:\2021\2021 WA Clean Energy Implementation Plan (CEIP) (UE-210628)\CEIP Document Final Draft 10.01.2021\Appendix K- Figures &amp; Tables\"/>
    </mc:Choice>
  </mc:AlternateContent>
  <xr:revisionPtr revIDLastSave="0" documentId="13_ncr:1_{A8084AF0-D736-4DE3-AD0D-2892231D34AC}" xr6:coauthVersionLast="45" xr6:coauthVersionMax="45" xr10:uidLastSave="{00000000-0000-0000-0000-000000000000}"/>
  <bookViews>
    <workbookView xWindow="40920" yWindow="-120" windowWidth="29040" windowHeight="15840" activeTab="8" xr2:uid="{EC9C044C-7A0F-42A6-B6F9-8391B1CF716B}"/>
  </bookViews>
  <sheets>
    <sheet name="Table 2.1" sheetId="12" r:id="rId1"/>
    <sheet name="Figure 2.1" sheetId="1" r:id="rId2"/>
    <sheet name="Table 2.2" sheetId="13" r:id="rId3"/>
    <sheet name="Figure 2.2 " sheetId="3" r:id="rId4"/>
    <sheet name="Table 2.3 " sheetId="10" r:id="rId5"/>
    <sheet name="Figure 2.3" sheetId="6" r:id="rId6"/>
    <sheet name="Table 2.4 " sheetId="11" r:id="rId7"/>
    <sheet name="Figure 2.4" sheetId="14" r:id="rId8"/>
    <sheet name="Table 2.5" sheetId="7" r:id="rId9"/>
  </sheets>
  <externalReferences>
    <externalReference r:id="rId10"/>
    <externalReference r:id="rId11"/>
    <externalReference r:id="rId12"/>
    <externalReference r:id="rId13"/>
  </externalReferences>
  <definedNames>
    <definedName name="_ftn1" localSheetId="8">'Table 2.5'!$A$31</definedName>
    <definedName name="_ftnref1" localSheetId="8">'Table 2.5'!$A$11</definedName>
    <definedName name="baseYear">INDIRECT("Variables!$B$5")</definedName>
    <definedName name="d">'[1]Electric Rates'!$C$5</definedName>
    <definedName name="ElecDisc">'[2]Electric Rates'!$C$5</definedName>
    <definedName name="forecast">INDIRECT("Variables!$B$6")</definedName>
    <definedName name="forecastEnd">INDIRECT("Variables!$B$7")</definedName>
    <definedName name="GasDisc">'[2]Gas Rates'!$C$5</definedName>
    <definedName name="GDPDef">'[3]Budget Estimator'!$F$3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MeasureOutput">[4]M_Input!$A$85:$AM$87</definedName>
    <definedName name="PNWSales_Com">'[3]Data Base and Calculations'!$E$192</definedName>
    <definedName name="PNWSales_Ind">'[3]Data Base and Calculations'!$F$196</definedName>
    <definedName name="PNWSales_Ind_Agr">'[3]Data Base and Calculations'!$F$192</definedName>
    <definedName name="PNWSales_Irrg">'[3]Data Base and Calculations'!$F$197</definedName>
    <definedName name="PNWSales_Res">'[3]Data Base and Calculations'!$D$192</definedName>
    <definedName name="PNWSales_Total">'[3]Data Base and Calculations'!$G$192</definedName>
    <definedName name="Sale_TargetData">'[3]Data Base and Calculations'!$A$34:$AC$189</definedName>
    <definedName name="Share_Com">'[3]Data Base and Calculations'!$F$4</definedName>
    <definedName name="Share_Ind_Agr">'[3]Data Base and Calculations'!$G$4</definedName>
    <definedName name="Share_Non_Ind">'[3]Data Base and Calculations'!$H$5</definedName>
    <definedName name="Share_Res">'[3]Data Base and Calculations'!$E$4</definedName>
    <definedName name="WBBINConservation" localSheetId="5">#REF!</definedName>
    <definedName name="WBBINConservatio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5" i="7" l="1"/>
  <c r="J5" i="7"/>
  <c r="I5" i="7"/>
  <c r="H5" i="7"/>
  <c r="G5" i="7"/>
  <c r="F5" i="7"/>
  <c r="E5" i="7"/>
  <c r="D5" i="7"/>
  <c r="C5" i="7"/>
  <c r="B5" i="7"/>
  <c r="B27" i="7"/>
  <c r="K27" i="7"/>
  <c r="C28" i="7" l="1"/>
  <c r="D28" i="7"/>
  <c r="E28" i="7"/>
  <c r="F28" i="7"/>
  <c r="G28" i="7"/>
  <c r="H28" i="7"/>
  <c r="I28" i="7"/>
  <c r="J28" i="7"/>
  <c r="K28" i="7"/>
  <c r="B28" i="7"/>
  <c r="K8" i="7"/>
  <c r="J8" i="7"/>
  <c r="I8" i="7"/>
  <c r="H8" i="7"/>
  <c r="G8" i="7"/>
  <c r="F8" i="7"/>
  <c r="E8" i="7"/>
  <c r="D8" i="7"/>
  <c r="C8" i="7"/>
  <c r="B8" i="7"/>
  <c r="C19" i="7"/>
  <c r="D19" i="7"/>
  <c r="E19" i="7"/>
  <c r="F19" i="7"/>
  <c r="G19" i="7"/>
  <c r="H19" i="7"/>
  <c r="I19" i="7"/>
  <c r="J19" i="7"/>
  <c r="K19" i="7"/>
  <c r="B19" i="7"/>
  <c r="J27" i="7" l="1"/>
  <c r="I27" i="7"/>
  <c r="H27" i="7"/>
  <c r="G27" i="7"/>
  <c r="F27" i="7"/>
  <c r="E27" i="7"/>
  <c r="D27" i="7"/>
  <c r="C27" i="7"/>
  <c r="B16" i="7" l="1"/>
  <c r="G10" i="13"/>
  <c r="F8" i="13"/>
  <c r="G8" i="13" s="1"/>
  <c r="E8" i="13"/>
  <c r="D8" i="13"/>
  <c r="C8" i="13"/>
  <c r="C10" i="13" s="1"/>
  <c r="G7" i="13"/>
  <c r="G6" i="13"/>
  <c r="G5" i="13"/>
  <c r="G9" i="13"/>
  <c r="F10" i="13"/>
  <c r="E10" i="13"/>
  <c r="D10" i="13"/>
  <c r="K16" i="7" l="1"/>
  <c r="J16" i="7"/>
  <c r="I16" i="7"/>
  <c r="H16" i="7"/>
  <c r="G16" i="7"/>
  <c r="F16" i="7"/>
  <c r="E16" i="7"/>
  <c r="D16" i="7"/>
  <c r="C16" i="7"/>
  <c r="B18" i="7"/>
  <c r="G18" i="7" l="1"/>
  <c r="F18" i="7"/>
  <c r="E18" i="7"/>
  <c r="B30" i="7"/>
  <c r="I18" i="7"/>
  <c r="J18" i="7"/>
  <c r="C18" i="7"/>
  <c r="K18" i="7"/>
  <c r="H18" i="7"/>
  <c r="D18" i="7"/>
  <c r="D12" i="6"/>
  <c r="D21" i="6"/>
  <c r="D20" i="6"/>
  <c r="D19" i="6"/>
  <c r="D18" i="6"/>
  <c r="D17" i="6"/>
  <c r="D16" i="6"/>
  <c r="D15" i="6"/>
  <c r="D14" i="6"/>
  <c r="D13" i="6"/>
  <c r="E12" i="6"/>
  <c r="E13" i="6" s="1"/>
  <c r="E14" i="6" s="1"/>
  <c r="E15" i="6" s="1"/>
  <c r="E16" i="6" s="1"/>
  <c r="E17" i="6" s="1"/>
  <c r="E18" i="6" s="1"/>
  <c r="E19" i="6" s="1"/>
  <c r="E20" i="6" s="1"/>
  <c r="E21" i="6" s="1"/>
  <c r="K30" i="7" l="1"/>
  <c r="J30" i="7"/>
  <c r="I30" i="7"/>
  <c r="H30" i="7"/>
  <c r="G30" i="7"/>
  <c r="F30" i="7"/>
  <c r="E30" i="7"/>
  <c r="D30" i="7"/>
  <c r="C30" i="7"/>
</calcChain>
</file>

<file path=xl/sharedStrings.xml><?xml version="1.0" encoding="utf-8"?>
<sst xmlns="http://schemas.openxmlformats.org/spreadsheetml/2006/main" count="76" uniqueCount="61">
  <si>
    <t>Retail Sales (aMW)</t>
  </si>
  <si>
    <t>Year</t>
  </si>
  <si>
    <t>Goal Percentage</t>
  </si>
  <si>
    <t>Retail Load</t>
  </si>
  <si>
    <t>Net Retail Load</t>
  </si>
  <si>
    <t>Clean Energy Procurement Goal</t>
  </si>
  <si>
    <t>Unbundled REC Limits</t>
  </si>
  <si>
    <t>Voluntary Clean Energy</t>
  </si>
  <si>
    <t>WA PURPA</t>
  </si>
  <si>
    <t>Interim Procurement Target</t>
  </si>
  <si>
    <t>Total</t>
  </si>
  <si>
    <t>CPA Pro-Rata Share</t>
  </si>
  <si>
    <t>5% Decoupling Commitment</t>
  </si>
  <si>
    <t>Total Target</t>
  </si>
  <si>
    <t>GWH</t>
  </si>
  <si>
    <t>PRiSM</t>
  </si>
  <si>
    <t>10-Yr Pro-rata</t>
  </si>
  <si>
    <t>Retail Sales</t>
  </si>
  <si>
    <t>PURPA</t>
  </si>
  <si>
    <t>Solar Select</t>
  </si>
  <si>
    <t>Net Requirement</t>
  </si>
  <si>
    <t>Target Clean Acquisition %</t>
  </si>
  <si>
    <t>Clean Energy Goal</t>
  </si>
  <si>
    <t>Owned Hydro</t>
  </si>
  <si>
    <t>Kettle Falls</t>
  </si>
  <si>
    <t>Palouse Wind</t>
  </si>
  <si>
    <t>Rattlesnake Flat Wind</t>
  </si>
  <si>
    <t>Adams Neilson Solar</t>
  </si>
  <si>
    <t>Available Resources</t>
  </si>
  <si>
    <t>Net Position</t>
  </si>
  <si>
    <t>T</t>
  </si>
  <si>
    <t>Program</t>
  </si>
  <si>
    <t>Begin Year</t>
  </si>
  <si>
    <t>2031 Savings (MW) CEAP</t>
  </si>
  <si>
    <t>Variable Peak Pricing</t>
  </si>
  <si>
    <t>Time of Use Rates</t>
  </si>
  <si>
    <t>UPDATE - need new info</t>
  </si>
  <si>
    <t>Clean Energy Totals (MWh)</t>
  </si>
  <si>
    <t>Item </t>
  </si>
  <si>
    <t>Renewable Energy Under Utility Control</t>
  </si>
  <si>
    <t>Renewable Energy Under Utility Control with Median Hydro Conditions</t>
  </si>
  <si>
    <t>Renewable Energy After REC/Specified Power Sales</t>
  </si>
  <si>
    <t>Allocated Renewable Energy</t>
  </si>
  <si>
    <t>Hydro</t>
  </si>
  <si>
    <t>Wind</t>
  </si>
  <si>
    <t>Biomass</t>
  </si>
  <si>
    <t>Solar</t>
  </si>
  <si>
    <t>Total Allocated Renewable Energy</t>
  </si>
  <si>
    <t>Available Idaho Transfers</t>
  </si>
  <si>
    <t>Total Available Idaho Transfers</t>
  </si>
  <si>
    <t>Total Clean Energy Available</t>
  </si>
  <si>
    <t>Percent of Retail Load</t>
  </si>
  <si>
    <t>Renewable Energy Interim Target</t>
  </si>
  <si>
    <t>Renewable Energy Interim Target.</t>
  </si>
  <si>
    <t>Available Idaho Purchases</t>
  </si>
  <si>
    <t>Rattlesnake Wind</t>
  </si>
  <si>
    <t>New Chelan Contract</t>
  </si>
  <si>
    <t>Other Hydro</t>
  </si>
  <si>
    <t>Contract Hydro</t>
  </si>
  <si>
    <t>Percent Clean</t>
  </si>
  <si>
    <t>Industrial Curtailment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</si>
</sst>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0.0%"/>
  </numFmts>
  <fonts count="15" x14ac:knownFonts="1">
    <font>
      <sz val="10"/>
      <color theme="1"/>
      <name val="Arial"/>
      <family val="2"/>
    </font>
    <font>
      <sz val="10"/>
      <color theme="1"/>
      <name val="Arial"/>
      <family val="2"/>
    </font>
    <font>
      <b/>
      <sz val="12"/>
      <color rgb="FFFFFFFF"/>
      <name val="Arial"/>
      <family val="2"/>
    </font>
    <font>
      <b/>
      <sz val="10"/>
      <color theme="1"/>
      <name val="Arial"/>
      <family val="2"/>
    </font>
    <font>
      <u/>
      <sz val="10"/>
      <color theme="10"/>
      <name val="Arial"/>
      <family val="2"/>
    </font>
    <font>
      <b/>
      <sz val="10"/>
      <color rgb="FFFFFFFF"/>
      <name val="Arial"/>
      <family val="2"/>
    </font>
    <font>
      <sz val="10"/>
      <color rgb="FF3333FF"/>
      <name val="Arial"/>
      <family val="2"/>
    </font>
    <font>
      <b/>
      <sz val="10.5"/>
      <name val="Arial"/>
      <family val="2"/>
    </font>
    <font>
      <sz val="10.5"/>
      <name val="Arial"/>
      <family val="2"/>
    </font>
    <font>
      <sz val="10"/>
      <color rgb="FF000000"/>
      <name val="Arial"/>
      <family val="2"/>
    </font>
    <font>
      <b/>
      <sz val="10.5"/>
      <color rgb="FFFFFFFF"/>
      <name val="Arial"/>
      <family val="2"/>
    </font>
    <font>
      <sz val="10.5"/>
      <color rgb="FF000000"/>
      <name val="Arial"/>
      <family val="2"/>
    </font>
    <font>
      <b/>
      <sz val="10.5"/>
      <color rgb="FF000000"/>
      <name val="Arial"/>
      <family val="2"/>
    </font>
    <font>
      <b/>
      <sz val="14"/>
      <color theme="1"/>
      <name val="Arial"/>
      <family val="2"/>
    </font>
    <font>
      <b/>
      <sz val="10"/>
      <color rgb="FF000000"/>
      <name val="Arial"/>
      <family val="2"/>
    </font>
  </fonts>
  <fills count="3">
    <fill>
      <patternFill patternType="none"/>
    </fill>
    <fill>
      <patternFill patternType="gray125"/>
    </fill>
    <fill>
      <patternFill patternType="solid">
        <fgColor rgb="FF0076BE"/>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ck">
        <color rgb="FF000000"/>
      </left>
      <right style="medium">
        <color rgb="FF000000"/>
      </right>
      <top style="thick">
        <color rgb="FF000000"/>
      </top>
      <bottom style="medium">
        <color rgb="FF000000"/>
      </bottom>
      <diagonal/>
    </border>
    <border>
      <left/>
      <right style="medium">
        <color rgb="FF000000"/>
      </right>
      <top style="thick">
        <color rgb="FF000000"/>
      </top>
      <bottom style="medium">
        <color rgb="FF000000"/>
      </bottom>
      <diagonal/>
    </border>
    <border>
      <left/>
      <right style="thick">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
      <left/>
      <right style="medium">
        <color rgb="FF000000"/>
      </right>
      <top/>
      <bottom style="medium">
        <color rgb="FF000000"/>
      </bottom>
      <diagonal/>
    </border>
    <border>
      <left/>
      <right style="thick">
        <color rgb="FF000000"/>
      </right>
      <top/>
      <bottom style="medium">
        <color rgb="FF000000"/>
      </bottom>
      <diagonal/>
    </border>
    <border>
      <left style="thick">
        <color rgb="FF000000"/>
      </left>
      <right style="medium">
        <color rgb="FF000000"/>
      </right>
      <top/>
      <bottom style="thick">
        <color rgb="FF000000"/>
      </bottom>
      <diagonal/>
    </border>
    <border>
      <left/>
      <right style="medium">
        <color rgb="FF000000"/>
      </right>
      <top/>
      <bottom style="thick">
        <color rgb="FF000000"/>
      </bottom>
      <diagonal/>
    </border>
    <border>
      <left/>
      <right style="thick">
        <color rgb="FF000000"/>
      </right>
      <top/>
      <bottom style="thick">
        <color rgb="FF000000"/>
      </bottom>
      <diagonal/>
    </border>
  </borders>
  <cellStyleXfs count="4">
    <xf numFmtId="0" fontId="0" fillId="0" borderId="0"/>
    <xf numFmtId="43" fontId="1" fillId="0" borderId="0" applyFont="0" applyFill="0" applyBorder="0" applyAlignment="0" applyProtection="0"/>
    <xf numFmtId="0" fontId="4" fillId="0" borderId="0" applyNumberFormat="0" applyFill="0" applyBorder="0" applyAlignment="0" applyProtection="0"/>
    <xf numFmtId="9" fontId="1" fillId="0" borderId="0" applyFont="0" applyFill="0" applyBorder="0" applyAlignment="0" applyProtection="0"/>
  </cellStyleXfs>
  <cellXfs count="64">
    <xf numFmtId="0" fontId="0" fillId="0" borderId="0" xfId="0"/>
    <xf numFmtId="9" fontId="0" fillId="0" borderId="0" xfId="0" applyNumberFormat="1"/>
    <xf numFmtId="0" fontId="0" fillId="0" borderId="0" xfId="0" applyAlignment="1">
      <alignment wrapText="1"/>
    </xf>
    <xf numFmtId="165" fontId="0" fillId="0" borderId="0" xfId="1" applyNumberFormat="1" applyFont="1"/>
    <xf numFmtId="43" fontId="0" fillId="0" borderId="0" xfId="0" applyNumberFormat="1"/>
    <xf numFmtId="43" fontId="0" fillId="0" borderId="0" xfId="1" applyFont="1"/>
    <xf numFmtId="164" fontId="0" fillId="0" borderId="0" xfId="1" applyNumberFormat="1" applyFont="1"/>
    <xf numFmtId="164" fontId="0" fillId="0" borderId="0" xfId="0" applyNumberFormat="1"/>
    <xf numFmtId="0" fontId="2" fillId="2" borderId="5" xfId="0" applyFont="1" applyFill="1" applyBorder="1" applyAlignment="1">
      <alignment horizontal="center" vertical="center" wrapText="1"/>
    </xf>
    <xf numFmtId="0" fontId="0" fillId="0" borderId="5" xfId="0" applyBorder="1"/>
    <xf numFmtId="165" fontId="0" fillId="0" borderId="5" xfId="0" applyNumberFormat="1" applyBorder="1"/>
    <xf numFmtId="165" fontId="0" fillId="0" borderId="5" xfId="1" applyNumberFormat="1" applyFont="1" applyFill="1" applyBorder="1"/>
    <xf numFmtId="0" fontId="3" fillId="0" borderId="5" xfId="0" applyFont="1" applyBorder="1"/>
    <xf numFmtId="0" fontId="5" fillId="2" borderId="1" xfId="0" applyFont="1" applyFill="1" applyBorder="1" applyAlignment="1">
      <alignment horizontal="center" vertical="center" wrapText="1"/>
    </xf>
    <xf numFmtId="0" fontId="5" fillId="2" borderId="2" xfId="0" applyFont="1" applyFill="1" applyBorder="1" applyAlignment="1">
      <alignment horizontal="right" vertical="center" wrapText="1"/>
    </xf>
    <xf numFmtId="43" fontId="6" fillId="0" borderId="0" xfId="1" applyFont="1"/>
    <xf numFmtId="0" fontId="7" fillId="0" borderId="0" xfId="0" applyFont="1" applyFill="1" applyBorder="1" applyAlignment="1">
      <alignment horizontal="left" vertical="center" wrapText="1" indent="1"/>
    </xf>
    <xf numFmtId="0" fontId="7" fillId="0" borderId="0" xfId="0" applyFont="1" applyFill="1" applyBorder="1" applyAlignment="1">
      <alignment horizontal="right" vertical="center" wrapText="1"/>
    </xf>
    <xf numFmtId="0" fontId="0" fillId="0" borderId="0" xfId="0" applyBorder="1"/>
    <xf numFmtId="0" fontId="8" fillId="0" borderId="0" xfId="0" applyFont="1" applyFill="1" applyBorder="1" applyAlignment="1">
      <alignment horizontal="left" vertical="center" wrapText="1"/>
    </xf>
    <xf numFmtId="3" fontId="8" fillId="0" borderId="0" xfId="0" applyNumberFormat="1" applyFont="1" applyFill="1" applyBorder="1" applyAlignment="1">
      <alignment horizontal="right" vertical="center" wrapText="1"/>
    </xf>
    <xf numFmtId="0" fontId="8" fillId="0" borderId="0" xfId="0" applyFont="1" applyFill="1" applyBorder="1" applyAlignment="1">
      <alignment horizontal="left" vertical="center" wrapText="1" indent="1"/>
    </xf>
    <xf numFmtId="0" fontId="7" fillId="0" borderId="0" xfId="0" applyFont="1" applyFill="1" applyBorder="1" applyAlignment="1">
      <alignment horizontal="left" vertical="center" wrapText="1"/>
    </xf>
    <xf numFmtId="3" fontId="7" fillId="0" borderId="0" xfId="0" applyNumberFormat="1" applyFont="1" applyFill="1" applyBorder="1" applyAlignment="1">
      <alignment horizontal="right" vertical="center" wrapText="1"/>
    </xf>
    <xf numFmtId="0" fontId="8" fillId="0" borderId="0" xfId="0" applyFont="1" applyFill="1" applyBorder="1" applyAlignment="1">
      <alignment horizontal="justify" vertical="center" wrapText="1"/>
    </xf>
    <xf numFmtId="0" fontId="4" fillId="0" borderId="0" xfId="2" applyBorder="1" applyAlignment="1">
      <alignment horizontal="justify" vertical="center"/>
    </xf>
    <xf numFmtId="0" fontId="9" fillId="0" borderId="3" xfId="0" applyFont="1" applyBorder="1" applyAlignment="1">
      <alignment horizontal="left" vertical="center" wrapText="1"/>
    </xf>
    <xf numFmtId="3" fontId="9" fillId="0" borderId="4" xfId="0" applyNumberFormat="1" applyFont="1" applyBorder="1" applyAlignment="1">
      <alignment horizontal="right" vertical="center" wrapText="1"/>
    </xf>
    <xf numFmtId="0" fontId="11" fillId="0" borderId="10" xfId="0" applyFont="1" applyBorder="1" applyAlignment="1">
      <alignment horizontal="right" vertical="center" wrapText="1"/>
    </xf>
    <xf numFmtId="0" fontId="11" fillId="0" borderId="11" xfId="0" applyFont="1" applyBorder="1" applyAlignment="1">
      <alignment horizontal="right" vertical="center" wrapText="1"/>
    </xf>
    <xf numFmtId="0" fontId="12" fillId="0" borderId="13" xfId="0" applyFont="1" applyBorder="1" applyAlignment="1">
      <alignment horizontal="right" vertical="center" wrapText="1"/>
    </xf>
    <xf numFmtId="0" fontId="12" fillId="0" borderId="14" xfId="0" applyFont="1" applyBorder="1" applyAlignment="1">
      <alignment horizontal="right"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0" fillId="0" borderId="0" xfId="0" applyAlignment="1">
      <alignment horizontal="center"/>
    </xf>
    <xf numFmtId="0" fontId="0" fillId="0" borderId="0" xfId="0" applyAlignment="1">
      <alignment horizontal="left"/>
    </xf>
    <xf numFmtId="0" fontId="10" fillId="2" borderId="6" xfId="0" applyFont="1" applyFill="1" applyBorder="1" applyAlignment="1">
      <alignment horizontal="left" vertical="center" wrapText="1"/>
    </xf>
    <xf numFmtId="0" fontId="11" fillId="0" borderId="9" xfId="0" applyFont="1" applyBorder="1" applyAlignment="1">
      <alignment horizontal="left" vertical="center" wrapText="1"/>
    </xf>
    <xf numFmtId="0" fontId="12" fillId="0" borderId="12" xfId="0" applyFont="1" applyBorder="1" applyAlignment="1">
      <alignment horizontal="left" vertical="center" wrapText="1"/>
    </xf>
    <xf numFmtId="0" fontId="13" fillId="0" borderId="0" xfId="0" applyFont="1"/>
    <xf numFmtId="0" fontId="5" fillId="2" borderId="5" xfId="0" applyFont="1" applyFill="1" applyBorder="1" applyAlignment="1">
      <alignment horizontal="left" vertical="center" wrapText="1"/>
    </xf>
    <xf numFmtId="0" fontId="5" fillId="2" borderId="5" xfId="0" applyFont="1" applyFill="1" applyBorder="1" applyAlignment="1">
      <alignment horizontal="right" vertical="center" wrapText="1"/>
    </xf>
    <xf numFmtId="0" fontId="1" fillId="0" borderId="5" xfId="0" applyFont="1" applyBorder="1" applyAlignment="1">
      <alignment horizontal="left" vertical="center" wrapText="1"/>
    </xf>
    <xf numFmtId="3" fontId="1" fillId="0" borderId="5" xfId="0" applyNumberFormat="1" applyFont="1" applyBorder="1" applyAlignment="1">
      <alignment horizontal="right" vertical="center" wrapText="1"/>
    </xf>
    <xf numFmtId="0" fontId="0" fillId="0" borderId="5" xfId="0" applyBorder="1" applyAlignment="1">
      <alignment horizontal="left" indent="1"/>
    </xf>
    <xf numFmtId="0" fontId="3" fillId="0" borderId="5" xfId="0" applyFont="1" applyBorder="1" applyAlignment="1">
      <alignment horizontal="left" vertical="center" wrapText="1" indent="2"/>
    </xf>
    <xf numFmtId="3" fontId="3" fillId="0" borderId="5" xfId="0" applyNumberFormat="1" applyFont="1" applyBorder="1" applyAlignment="1">
      <alignment horizontal="right" vertical="center" wrapText="1"/>
    </xf>
    <xf numFmtId="0" fontId="1" fillId="0" borderId="5" xfId="0" applyFont="1" applyBorder="1" applyAlignment="1">
      <alignment horizontal="left" vertical="center" wrapText="1" indent="1"/>
    </xf>
    <xf numFmtId="0" fontId="3" fillId="0" borderId="5" xfId="0" applyFont="1" applyBorder="1" applyAlignment="1">
      <alignment horizontal="left" vertical="center" wrapText="1"/>
    </xf>
    <xf numFmtId="0" fontId="9" fillId="0" borderId="5" xfId="0" applyFont="1" applyBorder="1" applyAlignment="1">
      <alignment horizontal="left" vertical="center" wrapText="1"/>
    </xf>
    <xf numFmtId="3" fontId="9" fillId="0" borderId="5" xfId="0" applyNumberFormat="1" applyFont="1" applyBorder="1" applyAlignment="1">
      <alignment horizontal="right" vertical="center" wrapText="1"/>
    </xf>
    <xf numFmtId="0" fontId="14" fillId="0" borderId="5" xfId="0" applyFont="1" applyBorder="1" applyAlignment="1">
      <alignment horizontal="left" vertical="center" wrapText="1"/>
    </xf>
    <xf numFmtId="3" fontId="14" fillId="0" borderId="5" xfId="0" applyNumberFormat="1" applyFont="1" applyBorder="1" applyAlignment="1">
      <alignment horizontal="right" vertical="center" wrapText="1"/>
    </xf>
    <xf numFmtId="0" fontId="9" fillId="0" borderId="5" xfId="0" applyFont="1" applyBorder="1" applyAlignment="1">
      <alignment horizontal="justify" vertical="center" wrapText="1"/>
    </xf>
    <xf numFmtId="166" fontId="14" fillId="0" borderId="5" xfId="3" applyNumberFormat="1" applyFont="1" applyBorder="1" applyAlignment="1">
      <alignment horizontal="right" vertical="center" wrapText="1"/>
    </xf>
    <xf numFmtId="3" fontId="0" fillId="0" borderId="5" xfId="1" applyNumberFormat="1" applyFont="1" applyBorder="1"/>
    <xf numFmtId="3" fontId="3" fillId="0" borderId="5" xfId="1" applyNumberFormat="1" applyFont="1" applyBorder="1"/>
    <xf numFmtId="43" fontId="8" fillId="0" borderId="0" xfId="1" applyFont="1" applyFill="1" applyBorder="1" applyAlignment="1">
      <alignment horizontal="left" vertical="center" wrapText="1"/>
    </xf>
    <xf numFmtId="43" fontId="7" fillId="0" borderId="0" xfId="1" applyFont="1" applyFill="1" applyBorder="1" applyAlignment="1">
      <alignment horizontal="left" vertical="center" wrapText="1"/>
    </xf>
    <xf numFmtId="37" fontId="8" fillId="0" borderId="0" xfId="1" applyNumberFormat="1" applyFont="1" applyFill="1" applyBorder="1" applyAlignment="1">
      <alignment horizontal="right" vertical="center" wrapText="1"/>
    </xf>
    <xf numFmtId="37" fontId="7" fillId="0" borderId="0" xfId="1" applyNumberFormat="1" applyFont="1" applyFill="1" applyBorder="1" applyAlignment="1">
      <alignment horizontal="right" vertical="center" wrapText="1"/>
    </xf>
    <xf numFmtId="3" fontId="0" fillId="0" borderId="0" xfId="0" applyNumberFormat="1" applyBorder="1"/>
    <xf numFmtId="9" fontId="8" fillId="0" borderId="0" xfId="3" applyFont="1" applyFill="1" applyBorder="1" applyAlignment="1">
      <alignment horizontal="right" vertical="center" wrapText="1"/>
    </xf>
    <xf numFmtId="9" fontId="8" fillId="0" borderId="0" xfId="3" applyNumberFormat="1" applyFont="1" applyFill="1" applyBorder="1" applyAlignment="1">
      <alignment horizontal="right" vertical="center" wrapText="1"/>
    </xf>
  </cellXfs>
  <cellStyles count="4">
    <cellStyle name="Comma" xfId="1" builtinId="3"/>
    <cellStyle name="Hyperlink" xfId="2" builtinId="8"/>
    <cellStyle name="Normal" xfId="0" builtinId="0"/>
    <cellStyle name="Percent" xfId="3" builtinId="5"/>
  </cellStyles>
  <dxfs count="0"/>
  <tableStyles count="0" defaultTableStyle="TableStyleMedium2" defaultPivotStyle="PivotStyleLight16"/>
  <colors>
    <mruColors>
      <color rgb="FF002A5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626017901608447E-2"/>
          <c:y val="8.0685901711145855E-2"/>
          <c:w val="0.91095039871608385"/>
          <c:h val="0.82376277855534374"/>
        </c:manualLayout>
      </c:layout>
      <c:barChart>
        <c:barDir val="col"/>
        <c:grouping val="clustered"/>
        <c:varyColors val="0"/>
        <c:ser>
          <c:idx val="0"/>
          <c:order val="0"/>
          <c:tx>
            <c:strRef>
              <c:f>'Figure 2.1'!$C$4</c:f>
              <c:strCache>
                <c:ptCount val="1"/>
                <c:pt idx="0">
                  <c:v>Renewable Energy Interim Target</c:v>
                </c:pt>
              </c:strCache>
            </c:strRef>
          </c:tx>
          <c:spPr>
            <a:solidFill>
              <a:srgbClr val="00B050"/>
            </a:solidFill>
            <a:ln>
              <a:noFill/>
            </a:ln>
            <a:effectLst/>
          </c:spPr>
          <c:invertIfNegative val="0"/>
          <c:dLbls>
            <c:dLbl>
              <c:idx val="0"/>
              <c:layout>
                <c:manualLayout>
                  <c:x val="-1.260852008883504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583E-4F9F-B1EB-DFF78911D01C}"/>
                </c:ext>
              </c:extLst>
            </c:dLbl>
            <c:dLbl>
              <c:idx val="1"/>
              <c:layout>
                <c:manualLayout>
                  <c:x val="-3.397604145635641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583E-4F9F-B1EB-DFF78911D01C}"/>
                </c:ext>
              </c:extLst>
            </c:dLbl>
            <c:dLbl>
              <c:idx val="2"/>
              <c:layout>
                <c:manualLayout>
                  <c:x val="-5.7534154384548085E-3"/>
                  <c:y val="7.763220550650735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583E-4F9F-B1EB-DFF78911D01C}"/>
                </c:ext>
              </c:extLst>
            </c:dLbl>
            <c:dLbl>
              <c:idx val="3"/>
              <c:layout>
                <c:manualLayout>
                  <c:x val="-1.0419611010162191E-3"/>
                  <c:y val="-7.1162032977754291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583E-4F9F-B1EB-DFF78911D01C}"/>
                </c:ext>
              </c:extLst>
            </c:dLbl>
            <c:dLbl>
              <c:idx val="4"/>
              <c:layout>
                <c:manualLayout>
                  <c:x val="-3.61666330170275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583E-4F9F-B1EB-DFF78911D01C}"/>
                </c:ext>
              </c:extLst>
            </c:dLbl>
            <c:dLbl>
              <c:idx val="5"/>
              <c:layout>
                <c:manualLayout>
                  <c:x val="-5.5343562823877788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583E-4F9F-B1EB-DFF78911D01C}"/>
                </c:ext>
              </c:extLst>
            </c:dLbl>
            <c:dLbl>
              <c:idx val="6"/>
              <c:layout>
                <c:manualLayout>
                  <c:x val="-3.3976041456357984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583E-4F9F-B1EB-DFF78911D01C}"/>
                </c:ext>
              </c:extLst>
            </c:dLbl>
            <c:dLbl>
              <c:idx val="7"/>
              <c:layout>
                <c:manualLayout>
                  <c:x val="-2.9598223299012265E-3"/>
                  <c:y val="3.950684599909827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83E-4F9F-B1EB-DFF78911D01C}"/>
                </c:ext>
              </c:extLst>
            </c:dLbl>
            <c:dLbl>
              <c:idx val="8"/>
              <c:layout>
                <c:manualLayout>
                  <c:x val="-6.1383673194696821E-3"/>
                  <c:y val="2.2238135305548216E-18"/>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83E-4F9F-B1EB-DFF78911D01C}"/>
                </c:ext>
              </c:extLst>
            </c:dLbl>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'Figure 2.1'!$B$5:$B$28</c:f>
              <c:numCache>
                <c:formatCode>General</c:formatCode>
                <c:ptCount val="24"/>
                <c:pt idx="0">
                  <c:v>2022</c:v>
                </c:pt>
                <c:pt idx="1">
                  <c:v>2023</c:v>
                </c:pt>
                <c:pt idx="2">
                  <c:v>2024</c:v>
                </c:pt>
                <c:pt idx="3">
                  <c:v>2025</c:v>
                </c:pt>
                <c:pt idx="4">
                  <c:v>2026</c:v>
                </c:pt>
                <c:pt idx="5">
                  <c:v>2027</c:v>
                </c:pt>
                <c:pt idx="6">
                  <c:v>2028</c:v>
                </c:pt>
                <c:pt idx="7">
                  <c:v>2029</c:v>
                </c:pt>
                <c:pt idx="8">
                  <c:v>2030</c:v>
                </c:pt>
                <c:pt idx="9">
                  <c:v>2031</c:v>
                </c:pt>
                <c:pt idx="10">
                  <c:v>2032</c:v>
                </c:pt>
                <c:pt idx="11">
                  <c:v>2033</c:v>
                </c:pt>
                <c:pt idx="12">
                  <c:v>2034</c:v>
                </c:pt>
                <c:pt idx="13">
                  <c:v>2035</c:v>
                </c:pt>
                <c:pt idx="14">
                  <c:v>2036</c:v>
                </c:pt>
                <c:pt idx="15">
                  <c:v>2037</c:v>
                </c:pt>
                <c:pt idx="16">
                  <c:v>2038</c:v>
                </c:pt>
                <c:pt idx="17">
                  <c:v>2039</c:v>
                </c:pt>
                <c:pt idx="18">
                  <c:v>2040</c:v>
                </c:pt>
                <c:pt idx="19">
                  <c:v>2041</c:v>
                </c:pt>
                <c:pt idx="20">
                  <c:v>2042</c:v>
                </c:pt>
                <c:pt idx="21">
                  <c:v>2043</c:v>
                </c:pt>
                <c:pt idx="22">
                  <c:v>2044</c:v>
                </c:pt>
                <c:pt idx="23">
                  <c:v>2045</c:v>
                </c:pt>
              </c:numCache>
            </c:numRef>
          </c:cat>
          <c:val>
            <c:numRef>
              <c:f>'Figure 2.1'!$C$5:$C$13</c:f>
              <c:numCache>
                <c:formatCode>0%</c:formatCode>
                <c:ptCount val="9"/>
                <c:pt idx="0">
                  <c:v>0.4</c:v>
                </c:pt>
                <c:pt idx="1">
                  <c:v>0.4</c:v>
                </c:pt>
                <c:pt idx="2">
                  <c:v>0.45</c:v>
                </c:pt>
                <c:pt idx="3">
                  <c:v>0.45</c:v>
                </c:pt>
                <c:pt idx="4">
                  <c:v>0.5</c:v>
                </c:pt>
                <c:pt idx="5">
                  <c:v>0.5</c:v>
                </c:pt>
                <c:pt idx="6">
                  <c:v>0.55000000000000004</c:v>
                </c:pt>
                <c:pt idx="7">
                  <c:v>0.55000000000000004</c:v>
                </c:pt>
                <c:pt idx="8">
                  <c:v>1</c:v>
                </c:pt>
              </c:numCache>
            </c:numRef>
          </c:val>
          <c:extLst>
            <c:ext xmlns:c16="http://schemas.microsoft.com/office/drawing/2014/chart" uri="{C3380CC4-5D6E-409C-BE32-E72D297353CC}">
              <c16:uniqueId val="{00000002-583E-4F9F-B1EB-DFF78911D01C}"/>
            </c:ext>
          </c:extLst>
        </c:ser>
        <c:dLbls>
          <c:showLegendKey val="0"/>
          <c:showVal val="0"/>
          <c:showCatName val="0"/>
          <c:showSerName val="0"/>
          <c:showPercent val="0"/>
          <c:showBubbleSize val="0"/>
        </c:dLbls>
        <c:gapWidth val="164"/>
        <c:overlap val="-22"/>
        <c:axId val="2038375040"/>
        <c:axId val="2027361456"/>
      </c:barChart>
      <c:catAx>
        <c:axId val="203837504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7361456"/>
        <c:crosses val="autoZero"/>
        <c:auto val="1"/>
        <c:lblAlgn val="ctr"/>
        <c:lblOffset val="100"/>
        <c:noMultiLvlLbl val="0"/>
      </c:catAx>
      <c:valAx>
        <c:axId val="2027361456"/>
        <c:scaling>
          <c:orientation val="minMax"/>
          <c:max val="1"/>
          <c:min val="0"/>
        </c:scaling>
        <c:delete val="1"/>
        <c:axPos val="l"/>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a:t>Percent of Net Retail Load</a:t>
                </a:r>
              </a:p>
            </c:rich>
          </c:tx>
          <c:layout>
            <c:manualLayout>
              <c:xMode val="edge"/>
              <c:yMode val="edge"/>
              <c:x val="1.4719025506427081E-2"/>
              <c:y val="0.21499750293260236"/>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crossAx val="2038375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175432441520913E-2"/>
          <c:y val="9.3077353510353754E-3"/>
          <c:w val="0.90531886099159875"/>
          <c:h val="0.88840025314108584"/>
        </c:manualLayout>
      </c:layout>
      <c:barChart>
        <c:barDir val="col"/>
        <c:grouping val="clustered"/>
        <c:varyColors val="0"/>
        <c:ser>
          <c:idx val="1"/>
          <c:order val="0"/>
          <c:tx>
            <c:strRef>
              <c:f>'Figure 2.2 '!$B$2</c:f>
              <c:strCache>
                <c:ptCount val="1"/>
                <c:pt idx="0">
                  <c:v>Unbundled REC Limits</c:v>
                </c:pt>
              </c:strCache>
            </c:strRef>
          </c:tx>
          <c:spPr>
            <a:solidFill>
              <a:srgbClr val="002A5F"/>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'Figure 2.2 '!$A$3:$A$18</c:f>
              <c:numCache>
                <c:formatCode>General</c:formatCode>
                <c:ptCount val="16"/>
                <c:pt idx="0">
                  <c:v>2030</c:v>
                </c:pt>
                <c:pt idx="1">
                  <c:v>2031</c:v>
                </c:pt>
                <c:pt idx="2">
                  <c:v>2032</c:v>
                </c:pt>
                <c:pt idx="3">
                  <c:v>2033</c:v>
                </c:pt>
                <c:pt idx="4">
                  <c:v>2034</c:v>
                </c:pt>
                <c:pt idx="5">
                  <c:v>2035</c:v>
                </c:pt>
                <c:pt idx="6">
                  <c:v>2036</c:v>
                </c:pt>
                <c:pt idx="7">
                  <c:v>2037</c:v>
                </c:pt>
                <c:pt idx="8">
                  <c:v>2038</c:v>
                </c:pt>
                <c:pt idx="9">
                  <c:v>2039</c:v>
                </c:pt>
                <c:pt idx="10">
                  <c:v>2040</c:v>
                </c:pt>
                <c:pt idx="11">
                  <c:v>2041</c:v>
                </c:pt>
                <c:pt idx="12">
                  <c:v>2042</c:v>
                </c:pt>
                <c:pt idx="13">
                  <c:v>2043</c:v>
                </c:pt>
                <c:pt idx="14">
                  <c:v>2044</c:v>
                </c:pt>
                <c:pt idx="15">
                  <c:v>2045</c:v>
                </c:pt>
              </c:numCache>
            </c:numRef>
          </c:cat>
          <c:val>
            <c:numRef>
              <c:f>'Figure 2.2 '!$B$3:$B$18</c:f>
              <c:numCache>
                <c:formatCode>0%</c:formatCode>
                <c:ptCount val="16"/>
                <c:pt idx="0">
                  <c:v>0.2</c:v>
                </c:pt>
                <c:pt idx="1">
                  <c:v>0.2</c:v>
                </c:pt>
                <c:pt idx="2">
                  <c:v>0.2</c:v>
                </c:pt>
                <c:pt idx="3">
                  <c:v>0.2</c:v>
                </c:pt>
                <c:pt idx="4">
                  <c:v>0.15</c:v>
                </c:pt>
                <c:pt idx="5">
                  <c:v>0.15</c:v>
                </c:pt>
                <c:pt idx="6">
                  <c:v>0.15</c:v>
                </c:pt>
                <c:pt idx="7">
                  <c:v>0.15</c:v>
                </c:pt>
                <c:pt idx="8">
                  <c:v>0.1</c:v>
                </c:pt>
                <c:pt idx="9">
                  <c:v>0.1</c:v>
                </c:pt>
                <c:pt idx="10">
                  <c:v>0.1</c:v>
                </c:pt>
                <c:pt idx="11">
                  <c:v>0.1</c:v>
                </c:pt>
                <c:pt idx="12">
                  <c:v>0.05</c:v>
                </c:pt>
                <c:pt idx="13">
                  <c:v>0.05</c:v>
                </c:pt>
                <c:pt idx="14">
                  <c:v>0.05</c:v>
                </c:pt>
                <c:pt idx="15">
                  <c:v>0</c:v>
                </c:pt>
              </c:numCache>
            </c:numRef>
          </c:val>
          <c:extLst>
            <c:ext xmlns:c16="http://schemas.microsoft.com/office/drawing/2014/chart" uri="{C3380CC4-5D6E-409C-BE32-E72D297353CC}">
              <c16:uniqueId val="{00000001-6F16-4124-AE7C-F23B89DB4B8C}"/>
            </c:ext>
          </c:extLst>
        </c:ser>
        <c:dLbls>
          <c:showLegendKey val="0"/>
          <c:showVal val="0"/>
          <c:showCatName val="0"/>
          <c:showSerName val="0"/>
          <c:showPercent val="0"/>
          <c:showBubbleSize val="0"/>
        </c:dLbls>
        <c:gapWidth val="75"/>
        <c:overlap val="-27"/>
        <c:axId val="958481503"/>
        <c:axId val="759008591"/>
      </c:barChart>
      <c:catAx>
        <c:axId val="95848150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759008591"/>
        <c:crosses val="autoZero"/>
        <c:auto val="1"/>
        <c:lblAlgn val="ctr"/>
        <c:lblOffset val="100"/>
        <c:noMultiLvlLbl val="0"/>
      </c:catAx>
      <c:valAx>
        <c:axId val="759008591"/>
        <c:scaling>
          <c:orientation val="minMax"/>
        </c:scaling>
        <c:delete val="1"/>
        <c:axPos val="l"/>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t>Unbundled REC Limit</a:t>
                </a:r>
              </a:p>
            </c:rich>
          </c:tx>
          <c:layout>
            <c:manualLayout>
              <c:xMode val="edge"/>
              <c:yMode val="edge"/>
              <c:x val="1.782233204864023E-2"/>
              <c:y val="0.23074279026117725"/>
            </c:manualLayout>
          </c:layout>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crossAx val="958481503"/>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2626017901608447E-2"/>
          <c:y val="8.0685901711145855E-2"/>
          <c:w val="0.91095039871608385"/>
          <c:h val="0.82376277855534374"/>
        </c:manualLayout>
      </c:layout>
      <c:barChart>
        <c:barDir val="col"/>
        <c:grouping val="clustered"/>
        <c:varyColors val="0"/>
        <c:ser>
          <c:idx val="0"/>
          <c:order val="0"/>
          <c:tx>
            <c:strRef>
              <c:f>'Figure 2.4'!$C$4</c:f>
              <c:strCache>
                <c:ptCount val="1"/>
                <c:pt idx="0">
                  <c:v>Clean Energy Procurement Goal</c:v>
                </c:pt>
              </c:strCache>
            </c:strRef>
          </c:tx>
          <c:spPr>
            <a:solidFill>
              <a:srgbClr val="002A5F"/>
            </a:solidFill>
            <a:ln>
              <a:noFill/>
            </a:ln>
            <a:effectLst>
              <a:innerShdw blurRad="114300">
                <a:schemeClr val="accent1"/>
              </a:innerShdw>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numRef>
              <c:f>'Figure 2.4'!$B$5:$B$13</c:f>
              <c:numCache>
                <c:formatCode>General</c:formatCode>
                <c:ptCount val="9"/>
                <c:pt idx="0">
                  <c:v>2022</c:v>
                </c:pt>
                <c:pt idx="1">
                  <c:v>2023</c:v>
                </c:pt>
                <c:pt idx="2">
                  <c:v>2024</c:v>
                </c:pt>
                <c:pt idx="3">
                  <c:v>2025</c:v>
                </c:pt>
                <c:pt idx="4">
                  <c:v>2026</c:v>
                </c:pt>
                <c:pt idx="5">
                  <c:v>2027</c:v>
                </c:pt>
                <c:pt idx="6">
                  <c:v>2028</c:v>
                </c:pt>
                <c:pt idx="7">
                  <c:v>2029</c:v>
                </c:pt>
                <c:pt idx="8">
                  <c:v>2030</c:v>
                </c:pt>
              </c:numCache>
            </c:numRef>
          </c:cat>
          <c:val>
            <c:numRef>
              <c:f>'Figure 2.4'!$C$5:$C$13</c:f>
              <c:numCache>
                <c:formatCode>0%</c:formatCode>
                <c:ptCount val="9"/>
                <c:pt idx="0">
                  <c:v>0.8</c:v>
                </c:pt>
                <c:pt idx="1">
                  <c:v>0.8</c:v>
                </c:pt>
                <c:pt idx="2">
                  <c:v>0.85</c:v>
                </c:pt>
                <c:pt idx="3">
                  <c:v>0.85</c:v>
                </c:pt>
                <c:pt idx="4">
                  <c:v>0.9</c:v>
                </c:pt>
                <c:pt idx="5">
                  <c:v>0.9</c:v>
                </c:pt>
                <c:pt idx="6">
                  <c:v>0.95</c:v>
                </c:pt>
                <c:pt idx="7">
                  <c:v>0.95</c:v>
                </c:pt>
                <c:pt idx="8">
                  <c:v>1</c:v>
                </c:pt>
              </c:numCache>
            </c:numRef>
          </c:val>
          <c:extLst>
            <c:ext xmlns:c16="http://schemas.microsoft.com/office/drawing/2014/chart" uri="{C3380CC4-5D6E-409C-BE32-E72D297353CC}">
              <c16:uniqueId val="{00000009-520F-4B01-B128-C970B0B0D9B0}"/>
            </c:ext>
          </c:extLst>
        </c:ser>
        <c:dLbls>
          <c:showLegendKey val="0"/>
          <c:showVal val="0"/>
          <c:showCatName val="0"/>
          <c:showSerName val="0"/>
          <c:showPercent val="0"/>
          <c:showBubbleSize val="0"/>
        </c:dLbls>
        <c:gapWidth val="164"/>
        <c:overlap val="-22"/>
        <c:axId val="2038375040"/>
        <c:axId val="2027361456"/>
      </c:barChart>
      <c:catAx>
        <c:axId val="2038375040"/>
        <c:scaling>
          <c:orientation val="minMax"/>
        </c:scaling>
        <c:delete val="0"/>
        <c:axPos val="b"/>
        <c:numFmt formatCode="General" sourceLinked="1"/>
        <c:majorTickMark val="none"/>
        <c:minorTickMark val="none"/>
        <c:tickLblPos val="nextTo"/>
        <c:spPr>
          <a:noFill/>
          <a:ln w="19050"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27361456"/>
        <c:crosses val="autoZero"/>
        <c:auto val="1"/>
        <c:lblAlgn val="ctr"/>
        <c:lblOffset val="100"/>
        <c:noMultiLvlLbl val="0"/>
      </c:catAx>
      <c:valAx>
        <c:axId val="2027361456"/>
        <c:scaling>
          <c:orientation val="minMax"/>
          <c:max val="1"/>
          <c:min val="0"/>
        </c:scaling>
        <c:delete val="1"/>
        <c:axPos val="l"/>
        <c:title>
          <c:tx>
            <c:rich>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100"/>
                  <a:t>Percent of Net Retail Load</a:t>
                </a:r>
              </a:p>
            </c:rich>
          </c:tx>
          <c:layout>
            <c:manualLayout>
              <c:xMode val="edge"/>
              <c:yMode val="edge"/>
              <c:x val="1.4719025506427081E-2"/>
              <c:y val="0.21499750293260236"/>
            </c:manualLayout>
          </c:layout>
          <c:overlay val="0"/>
          <c:spPr>
            <a:noFill/>
            <a:ln>
              <a:noFill/>
            </a:ln>
            <a:effectLst/>
          </c:spPr>
          <c:txPr>
            <a:bodyPr rot="-54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1"/>
        <c:majorTickMark val="none"/>
        <c:minorTickMark val="none"/>
        <c:tickLblPos val="nextTo"/>
        <c:crossAx val="2038375040"/>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9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3">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
  <cs:dataPoint3D>
    <cs:lnRef idx="0"/>
    <cs:fillRef idx="0">
      <cs:styleClr val="auto"/>
    </cs:fillRef>
    <cs:effectRef idx="0"/>
    <cs:fontRef idx="minor">
      <a:schemeClr val="dk1"/>
    </cs:fontRef>
    <cs:spPr>
      <a:pattFill prst="narHorz">
        <a:fgClr>
          <a:schemeClr val="phClr"/>
        </a:fgClr>
        <a:bgClr>
          <a:schemeClr val="phClr">
            <a:lumMod val="20000"/>
            <a:lumOff val="80000"/>
          </a:schemeClr>
        </a:bgClr>
      </a:pattFill>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oneCellAnchor>
    <xdr:from>
      <xdr:col>2</xdr:col>
      <xdr:colOff>371475</xdr:colOff>
      <xdr:row>24</xdr:row>
      <xdr:rowOff>104774</xdr:rowOff>
    </xdr:from>
    <xdr:ext cx="3819525" cy="436786"/>
    <xdr:sp macro="" textlink="">
      <xdr:nvSpPr>
        <xdr:cNvPr id="2" name="TextBox 1">
          <a:extLst>
            <a:ext uri="{FF2B5EF4-FFF2-40B4-BE49-F238E27FC236}">
              <a16:creationId xmlns:a16="http://schemas.microsoft.com/office/drawing/2014/main" id="{9BE20505-FB9D-40C5-9B87-4E24C9108F1C}"/>
            </a:ext>
          </a:extLst>
        </xdr:cNvPr>
        <xdr:cNvSpPr txBox="1"/>
      </xdr:nvSpPr>
      <xdr:spPr>
        <a:xfrm>
          <a:off x="1590675" y="4543424"/>
          <a:ext cx="3819525" cy="43678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The data used to populate this table</a:t>
          </a:r>
          <a:r>
            <a:rPr lang="en-US" sz="1100" baseline="0"/>
            <a:t> can be found in the file 2020 Clean Energy Summary.xlsx within Appendix E. </a:t>
          </a: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4</xdr:col>
      <xdr:colOff>438150</xdr:colOff>
      <xdr:row>4</xdr:row>
      <xdr:rowOff>80962</xdr:rowOff>
    </xdr:from>
    <xdr:to>
      <xdr:col>14</xdr:col>
      <xdr:colOff>323850</xdr:colOff>
      <xdr:row>24</xdr:row>
      <xdr:rowOff>76200</xdr:rowOff>
    </xdr:to>
    <xdr:graphicFrame macro="">
      <xdr:nvGraphicFramePr>
        <xdr:cNvPr id="2" name="Chart 1">
          <a:extLst>
            <a:ext uri="{FF2B5EF4-FFF2-40B4-BE49-F238E27FC236}">
              <a16:creationId xmlns:a16="http://schemas.microsoft.com/office/drawing/2014/main" id="{C4CC1BF8-111C-4F26-B472-0E9B6B56BFC3}"/>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3</xdr:col>
      <xdr:colOff>0</xdr:colOff>
      <xdr:row>34</xdr:row>
      <xdr:rowOff>0</xdr:rowOff>
    </xdr:from>
    <xdr:ext cx="3819525" cy="264560"/>
    <xdr:sp macro="" textlink="">
      <xdr:nvSpPr>
        <xdr:cNvPr id="3" name="TextBox 2">
          <a:extLst>
            <a:ext uri="{FF2B5EF4-FFF2-40B4-BE49-F238E27FC236}">
              <a16:creationId xmlns:a16="http://schemas.microsoft.com/office/drawing/2014/main" id="{1575BC06-870A-4BC8-9ED7-FCA66E7AF41A}"/>
            </a:ext>
          </a:extLst>
        </xdr:cNvPr>
        <xdr:cNvSpPr txBox="1"/>
      </xdr:nvSpPr>
      <xdr:spPr>
        <a:xfrm>
          <a:off x="2257425" y="5991225"/>
          <a:ext cx="3819525" cy="2645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These are interim</a:t>
          </a:r>
          <a:r>
            <a:rPr lang="en-US" sz="1100" baseline="0"/>
            <a:t> targets proposed by Avista</a:t>
          </a:r>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12</xdr:row>
      <xdr:rowOff>0</xdr:rowOff>
    </xdr:from>
    <xdr:ext cx="3819525" cy="1125693"/>
    <xdr:sp macro="" textlink="">
      <xdr:nvSpPr>
        <xdr:cNvPr id="2" name="TextBox 1">
          <a:extLst>
            <a:ext uri="{FF2B5EF4-FFF2-40B4-BE49-F238E27FC236}">
              <a16:creationId xmlns:a16="http://schemas.microsoft.com/office/drawing/2014/main" id="{C920F162-280F-49D1-9CEC-30B255F81186}"/>
            </a:ext>
          </a:extLst>
        </xdr:cNvPr>
        <xdr:cNvSpPr txBox="1"/>
      </xdr:nvSpPr>
      <xdr:spPr>
        <a:xfrm>
          <a:off x="609600" y="1495425"/>
          <a:ext cx="3819525" cy="1125693"/>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Retail load</a:t>
          </a:r>
          <a:r>
            <a:rPr lang="en-US" sz="1100" baseline="0"/>
            <a:t> is derived from the 2021 Electric IRP load forecast adjusted for PURPA and customer programs. cusotmer program estimates are explained in Table 2.1. Further information regarding the retail load forecast can be found in Chapter 3 of the IRP including specific load forecast data within the Appendix I.</a:t>
          </a:r>
          <a:endParaRPr lang="en-US" sz="110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8</xdr:col>
      <xdr:colOff>395286</xdr:colOff>
      <xdr:row>14</xdr:row>
      <xdr:rowOff>71437</xdr:rowOff>
    </xdr:from>
    <xdr:to>
      <xdr:col>17</xdr:col>
      <xdr:colOff>609599</xdr:colOff>
      <xdr:row>31</xdr:row>
      <xdr:rowOff>47625</xdr:rowOff>
    </xdr:to>
    <xdr:graphicFrame macro="">
      <xdr:nvGraphicFramePr>
        <xdr:cNvPr id="2" name="Chart 1">
          <a:extLst>
            <a:ext uri="{FF2B5EF4-FFF2-40B4-BE49-F238E27FC236}">
              <a16:creationId xmlns:a16="http://schemas.microsoft.com/office/drawing/2014/main" id="{32C65528-2A88-44F1-9D40-07873567F88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304800</xdr:colOff>
      <xdr:row>22</xdr:row>
      <xdr:rowOff>133350</xdr:rowOff>
    </xdr:from>
    <xdr:ext cx="3819525" cy="436786"/>
    <xdr:sp macro="" textlink="">
      <xdr:nvSpPr>
        <xdr:cNvPr id="3" name="TextBox 2">
          <a:extLst>
            <a:ext uri="{FF2B5EF4-FFF2-40B4-BE49-F238E27FC236}">
              <a16:creationId xmlns:a16="http://schemas.microsoft.com/office/drawing/2014/main" id="{E5C61F70-9774-4F3F-96BE-5CE1D1AD08E1}"/>
            </a:ext>
          </a:extLst>
        </xdr:cNvPr>
        <xdr:cNvSpPr txBox="1"/>
      </xdr:nvSpPr>
      <xdr:spPr>
        <a:xfrm>
          <a:off x="304800" y="3695700"/>
          <a:ext cx="3819525" cy="43678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These are proposed</a:t>
          </a:r>
          <a:r>
            <a:rPr lang="en-US" sz="1100" baseline="0"/>
            <a:t> limits for alternative compliance beginning in 2030</a:t>
          </a:r>
          <a:endParaRPr lang="en-US" sz="1100"/>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12</xdr:row>
      <xdr:rowOff>0</xdr:rowOff>
    </xdr:from>
    <xdr:ext cx="3819525" cy="436786"/>
    <xdr:sp macro="" textlink="">
      <xdr:nvSpPr>
        <xdr:cNvPr id="2" name="TextBox 1">
          <a:extLst>
            <a:ext uri="{FF2B5EF4-FFF2-40B4-BE49-F238E27FC236}">
              <a16:creationId xmlns:a16="http://schemas.microsoft.com/office/drawing/2014/main" id="{561B6BD0-0F68-42C6-A093-8D5CC898881E}"/>
            </a:ext>
          </a:extLst>
        </xdr:cNvPr>
        <xdr:cNvSpPr txBox="1"/>
      </xdr:nvSpPr>
      <xdr:spPr>
        <a:xfrm>
          <a:off x="0" y="2133600"/>
          <a:ext cx="3819525" cy="436786"/>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These are the specific WA share of EE selected including</a:t>
          </a:r>
          <a:r>
            <a:rPr lang="en-US" sz="1100" baseline="0"/>
            <a:t> the 5% decoupling committment for the first four years.</a:t>
          </a:r>
          <a:endParaRPr lang="en-US" sz="1100"/>
        </a:p>
      </xdr:txBody>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6</xdr:col>
      <xdr:colOff>95250</xdr:colOff>
      <xdr:row>4</xdr:row>
      <xdr:rowOff>57150</xdr:rowOff>
    </xdr:from>
    <xdr:to>
      <xdr:col>15</xdr:col>
      <xdr:colOff>209550</xdr:colOff>
      <xdr:row>23</xdr:row>
      <xdr:rowOff>19050</xdr:rowOff>
    </xdr:to>
    <xdr:pic>
      <xdr:nvPicPr>
        <xdr:cNvPr id="3" name="Picture 2">
          <a:extLst>
            <a:ext uri="{FF2B5EF4-FFF2-40B4-BE49-F238E27FC236}">
              <a16:creationId xmlns:a16="http://schemas.microsoft.com/office/drawing/2014/main" id="{308CDDFA-BFA5-4FFC-A02C-3E55D01E4ED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448175" y="704850"/>
          <a:ext cx="5600700" cy="3038475"/>
        </a:xfrm>
        <a:prstGeom prst="rect">
          <a:avLst/>
        </a:prstGeom>
        <a:noFill/>
        <a:ln>
          <a:noFill/>
        </a:ln>
      </xdr:spPr>
    </xdr:pic>
    <xdr:clientData/>
  </xdr:twoCellAnchor>
  <xdr:oneCellAnchor>
    <xdr:from>
      <xdr:col>0</xdr:col>
      <xdr:colOff>676275</xdr:colOff>
      <xdr:row>26</xdr:row>
      <xdr:rowOff>38100</xdr:rowOff>
    </xdr:from>
    <xdr:ext cx="3819525" cy="781240"/>
    <xdr:sp macro="" textlink="">
      <xdr:nvSpPr>
        <xdr:cNvPr id="4" name="TextBox 3">
          <a:extLst>
            <a:ext uri="{FF2B5EF4-FFF2-40B4-BE49-F238E27FC236}">
              <a16:creationId xmlns:a16="http://schemas.microsoft.com/office/drawing/2014/main" id="{9895BA50-0CDC-46E8-9506-7C98BDCBE6AD}"/>
            </a:ext>
          </a:extLst>
        </xdr:cNvPr>
        <xdr:cNvSpPr txBox="1"/>
      </xdr:nvSpPr>
      <xdr:spPr>
        <a:xfrm>
          <a:off x="676275" y="4248150"/>
          <a:ext cx="3819525" cy="7812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IRP selection of energy efficiency is estimated using the</a:t>
          </a:r>
          <a:r>
            <a:rPr lang="en-US" sz="1100" baseline="0"/>
            <a:t> PRiSM model. Avista includes this model on the IRP website. These estimates are from the PRS version of the model, the Tab EE includes the resulting EE selection.</a:t>
          </a:r>
          <a:endParaRPr lang="en-US" sz="1100"/>
        </a:p>
      </xdr:txBody>
    </xdr:sp>
    <xdr:clientData/>
  </xdr:oneCellAnchor>
</xdr:wsDr>
</file>

<file path=xl/drawings/drawing7.xml><?xml version="1.0" encoding="utf-8"?>
<xdr:wsDr xmlns:xdr="http://schemas.openxmlformats.org/drawingml/2006/spreadsheetDrawing" xmlns:a="http://schemas.openxmlformats.org/drawingml/2006/main">
  <xdr:twoCellAnchor>
    <xdr:from>
      <xdr:col>5</xdr:col>
      <xdr:colOff>438150</xdr:colOff>
      <xdr:row>4</xdr:row>
      <xdr:rowOff>80962</xdr:rowOff>
    </xdr:from>
    <xdr:to>
      <xdr:col>15</xdr:col>
      <xdr:colOff>323850</xdr:colOff>
      <xdr:row>24</xdr:row>
      <xdr:rowOff>76200</xdr:rowOff>
    </xdr:to>
    <xdr:graphicFrame macro="">
      <xdr:nvGraphicFramePr>
        <xdr:cNvPr id="2" name="Chart 1">
          <a:extLst>
            <a:ext uri="{FF2B5EF4-FFF2-40B4-BE49-F238E27FC236}">
              <a16:creationId xmlns:a16="http://schemas.microsoft.com/office/drawing/2014/main" id="{ADE57AB4-2836-4840-8A72-A671516F44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685800</xdr:colOff>
      <xdr:row>33</xdr:row>
      <xdr:rowOff>85725</xdr:rowOff>
    </xdr:from>
    <xdr:ext cx="3819525" cy="264560"/>
    <xdr:sp macro="" textlink="">
      <xdr:nvSpPr>
        <xdr:cNvPr id="3" name="TextBox 2">
          <a:extLst>
            <a:ext uri="{FF2B5EF4-FFF2-40B4-BE49-F238E27FC236}">
              <a16:creationId xmlns:a16="http://schemas.microsoft.com/office/drawing/2014/main" id="{66E1FAB4-3B33-4573-A617-0E02E7DDBCA5}"/>
            </a:ext>
          </a:extLst>
        </xdr:cNvPr>
        <xdr:cNvSpPr txBox="1"/>
      </xdr:nvSpPr>
      <xdr:spPr>
        <a:xfrm>
          <a:off x="685800" y="5915025"/>
          <a:ext cx="3819525" cy="2645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These are procurement</a:t>
          </a:r>
          <a:r>
            <a:rPr lang="en-US" sz="1100" baseline="0"/>
            <a:t> targets proposed by Avista</a:t>
          </a:r>
          <a:endParaRPr lang="en-US" sz="1100"/>
        </a:p>
      </xdr:txBody>
    </xdr:sp>
    <xdr:clientData/>
  </xdr:oneCellAnchor>
</xdr:wsDr>
</file>

<file path=xl/drawings/drawing8.xml><?xml version="1.0" encoding="utf-8"?>
<xdr:wsDr xmlns:xdr="http://schemas.openxmlformats.org/drawingml/2006/spreadsheetDrawing" xmlns:a="http://schemas.openxmlformats.org/drawingml/2006/main">
  <xdr:oneCellAnchor>
    <xdr:from>
      <xdr:col>0</xdr:col>
      <xdr:colOff>171450</xdr:colOff>
      <xdr:row>34</xdr:row>
      <xdr:rowOff>0</xdr:rowOff>
    </xdr:from>
    <xdr:ext cx="3819525" cy="609013"/>
    <xdr:sp macro="" textlink="">
      <xdr:nvSpPr>
        <xdr:cNvPr id="2" name="TextBox 1">
          <a:extLst>
            <a:ext uri="{FF2B5EF4-FFF2-40B4-BE49-F238E27FC236}">
              <a16:creationId xmlns:a16="http://schemas.microsoft.com/office/drawing/2014/main" id="{E17117DB-A9F5-4C57-911E-DF2A35E60C9A}"/>
            </a:ext>
          </a:extLst>
        </xdr:cNvPr>
        <xdr:cNvSpPr txBox="1"/>
      </xdr:nvSpPr>
      <xdr:spPr>
        <a:xfrm>
          <a:off x="171450" y="5438775"/>
          <a:ext cx="3819525" cy="609013"/>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This data is derived</a:t>
          </a:r>
          <a:r>
            <a:rPr lang="en-US" sz="1100" baseline="0"/>
            <a:t> from the 2021 Electric IRP. All data is available in Appendix I, using any of the PRiSM models available on the Company's website. </a:t>
          </a:r>
          <a:endParaRPr lang="en-US" sz="11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lobalfs\data\Documents%20and%20Settings\aduer\My%20Documents\Work\Adhoc%20Reports\1267%20-%20OG&amp;E\OG&amp;E%20LoadMAP\Com%20Econ%20Screen\ConEd%20-%20Commercial%20Econ%20Screen.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lobalfs\data\Documents%20and%20Settings\aduer\My%20Documents\Work\Adhoc%20Reports\1267%20-%20OG&amp;E\OG&amp;E%20LoadMAP\Backup%20Docs\BEST%20Data\ConEd%20-%20Commercial%20Econ%20Scree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J:\Users\jborstein\Documents\0_Projects\1341-%20%20Avista\2012-2013%20Update\Sixth%20Plan%20Calculator%20for%20Pumping\UtilityTargetCalc_v2.03_6thPlan%20WASHINGTON%202013-03-10.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eventhPlan\Conservation%20Analysis\Res\Res-Lighting_PPA-7P_v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isting"/>
      <sheetName val="New"/>
      <sheetName val="Sheet1"/>
      <sheetName val="LOFF-O-G"/>
      <sheetName val="LOFF-O-E"/>
      <sheetName val="LOFF-N-G"/>
      <sheetName val="LOFF-N-E"/>
      <sheetName val="SOFF-O-G"/>
      <sheetName val="SOFF-O-E"/>
      <sheetName val="SOFF-N-G"/>
      <sheetName val="SOFF-N-E"/>
      <sheetName val="LRET-O-G"/>
      <sheetName val="LRET-O-E"/>
      <sheetName val="LRET-N-G"/>
      <sheetName val="LRET-N-E"/>
      <sheetName val="SRET-O-G"/>
      <sheetName val="SRET-O-E"/>
      <sheetName val="SRET-N-G"/>
      <sheetName val="SRET-N-E"/>
      <sheetName val="SCHO-O-G"/>
      <sheetName val="SCHO-O-E"/>
      <sheetName val="SCHO-N-G"/>
      <sheetName val="SCHO-N-E"/>
      <sheetName val="SHOT-O-G"/>
      <sheetName val="SHOT-O-E"/>
      <sheetName val="SHOT-N-G"/>
      <sheetName val="SHOT-N-E"/>
      <sheetName val="GROC-O-G"/>
      <sheetName val="GROC-O-E"/>
      <sheetName val="GROC-N-G"/>
      <sheetName val="GROC-N-E"/>
      <sheetName val="REST-O-G"/>
      <sheetName val="REST-O-E"/>
      <sheetName val="REST-N-G"/>
      <sheetName val="REST-N-E"/>
      <sheetName val="HOSP-O-G"/>
      <sheetName val="HOSP-O-E"/>
      <sheetName val="HOSP-N-G"/>
      <sheetName val="HOSP-N-E"/>
      <sheetName val="Timer"/>
      <sheetName val="Electric Rates"/>
      <sheetName val="Gas Rates"/>
      <sheetName val="O&amp;M"/>
      <sheetName val="Cost Factors"/>
      <sheetName val="Lookup"/>
      <sheetName val="MLoo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ow r="5">
          <cell r="C5">
            <v>5.5E-2</v>
          </cell>
        </row>
      </sheetData>
      <sheetData sheetId="4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LOFF-O-G"/>
      <sheetName val="LOFF-O-E"/>
      <sheetName val="LOFF-N-G"/>
      <sheetName val="LOFF-N-E"/>
      <sheetName val="SOFF-O-G"/>
      <sheetName val="SOFF-O-E"/>
      <sheetName val="SOFF-N-G"/>
      <sheetName val="SOFF-N-E"/>
      <sheetName val="LRET-O-G"/>
      <sheetName val="LRET-O-E"/>
      <sheetName val="LRET-N-G"/>
      <sheetName val="LRET-N-E"/>
      <sheetName val="SRET-O-G"/>
      <sheetName val="SRET-O-E"/>
      <sheetName val="SRET-N-G"/>
      <sheetName val="SRET-N-E"/>
      <sheetName val="SCHO-O-G"/>
      <sheetName val="SCHO-O-E"/>
      <sheetName val="SCHO-N-G"/>
      <sheetName val="SCHO-N-E"/>
      <sheetName val="SHOT-O-G"/>
      <sheetName val="SHOT-O-E"/>
      <sheetName val="SHOT-N-G"/>
      <sheetName val="SHOT-N-E"/>
      <sheetName val="GROC-O-G"/>
      <sheetName val="GROC-O-E"/>
      <sheetName val="GROC-N-G"/>
      <sheetName val="GROC-N-E"/>
      <sheetName val="REST-O-G"/>
      <sheetName val="REST-O-E"/>
      <sheetName val="REST-N-G"/>
      <sheetName val="REST-N-E"/>
      <sheetName val="HOSP-O-G"/>
      <sheetName val="HOSP-O-E"/>
      <sheetName val="HOSP-N-G"/>
      <sheetName val="HOSP-N-E"/>
      <sheetName val="Timer"/>
      <sheetName val="Electric Rates"/>
      <sheetName val="Gas Rates"/>
      <sheetName val="O&amp;M"/>
      <sheetName val="Cost Factors"/>
      <sheetName val="Lookup"/>
      <sheetName val="MLookup"/>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row r="5">
          <cell r="C5">
            <v>5.5E-2</v>
          </cell>
        </row>
      </sheetData>
      <sheetData sheetId="39">
        <row r="5">
          <cell r="C5">
            <v>5.5E-2</v>
          </cell>
        </row>
      </sheetData>
      <sheetData sheetId="40"/>
      <sheetData sheetId="41"/>
      <sheetData sheetId="42"/>
      <sheetData sheetId="4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get Calculator"/>
      <sheetName val="Budget Estimator"/>
      <sheetName val="Data Base and Calculations"/>
      <sheetName val="EIA Source data"/>
      <sheetName val="Change Log"/>
    </sheetNames>
    <sheetDataSet>
      <sheetData sheetId="0"/>
      <sheetData sheetId="1">
        <row r="3">
          <cell r="F3">
            <v>1.0993118912887889</v>
          </cell>
        </row>
      </sheetData>
      <sheetData sheetId="2">
        <row r="2">
          <cell r="E2">
            <v>2566413</v>
          </cell>
        </row>
        <row r="4">
          <cell r="E4">
            <v>3.6879327998359752E-2</v>
          </cell>
          <cell r="F4">
            <v>3.9964384758264783E-2</v>
          </cell>
          <cell r="G4">
            <v>1.9498251849994853E-2</v>
          </cell>
        </row>
        <row r="5">
          <cell r="H5">
            <v>3.8239889488345495E-2</v>
          </cell>
        </row>
        <row r="34">
          <cell r="A34" t="str">
            <v>Alder Mutual Light Co, Inc - WA</v>
          </cell>
          <cell r="B34" t="str">
            <v>Alder Mutual Light Co, Inc</v>
          </cell>
          <cell r="C34" t="str">
            <v>WA</v>
          </cell>
          <cell r="D34">
            <v>3783</v>
          </cell>
          <cell r="E34">
            <v>407</v>
          </cell>
          <cell r="F34">
            <v>30</v>
          </cell>
          <cell r="G34">
            <v>4220</v>
          </cell>
          <cell r="H34">
            <v>2.5899032596872247E-5</v>
          </cell>
          <cell r="I34">
            <v>5.1798065193744492E-3</v>
          </cell>
          <cell r="J34">
            <v>5.6977871713118945E-3</v>
          </cell>
          <cell r="K34">
            <v>6.215767823249339E-3</v>
          </cell>
          <cell r="L34">
            <v>6.7337484751867844E-3</v>
          </cell>
          <cell r="M34">
            <v>7.2517291271242288E-3</v>
          </cell>
          <cell r="N34">
            <v>7.5107194530929519E-3</v>
          </cell>
          <cell r="O34">
            <v>8.2876904309991187E-3</v>
          </cell>
          <cell r="P34">
            <v>8.8056710829365649E-3</v>
          </cell>
          <cell r="Q34">
            <v>9.0646614089052863E-3</v>
          </cell>
          <cell r="R34">
            <v>9.3236517348740094E-3</v>
          </cell>
          <cell r="S34">
            <v>9.4531468978583701E-3</v>
          </cell>
          <cell r="T34">
            <v>9.4531468978583701E-3</v>
          </cell>
          <cell r="U34">
            <v>9.4531468978583701E-3</v>
          </cell>
          <cell r="V34">
            <v>9.3236517348740094E-3</v>
          </cell>
          <cell r="W34">
            <v>8.0287001050303973E-3</v>
          </cell>
          <cell r="X34">
            <v>7.2517291271242288E-3</v>
          </cell>
          <cell r="Y34">
            <v>6.4747581492180621E-3</v>
          </cell>
          <cell r="Z34">
            <v>6.215767823249339E-3</v>
          </cell>
          <cell r="AA34">
            <v>5.9567774972806168E-3</v>
          </cell>
          <cell r="AB34">
            <v>5.6977871713118945E-3</v>
          </cell>
          <cell r="AC34">
            <v>0.15137984552871828</v>
          </cell>
        </row>
        <row r="35">
          <cell r="A35" t="str">
            <v>Avista Corp - WA</v>
          </cell>
          <cell r="B35" t="str">
            <v>Avista Corp</v>
          </cell>
          <cell r="C35" t="str">
            <v>WA</v>
          </cell>
          <cell r="D35">
            <v>2566413</v>
          </cell>
          <cell r="E35">
            <v>2194183</v>
          </cell>
          <cell r="F35">
            <v>749146</v>
          </cell>
          <cell r="G35">
            <v>5509742</v>
          </cell>
          <cell r="H35">
            <v>3.3814452051743146E-2</v>
          </cell>
          <cell r="I35">
            <v>6.7628904103486294</v>
          </cell>
          <cell r="J35">
            <v>7.4391794513834926</v>
          </cell>
          <cell r="K35">
            <v>8.1154684924183549</v>
          </cell>
          <cell r="L35">
            <v>8.7917575334532181</v>
          </cell>
          <cell r="M35">
            <v>9.4680465744880813</v>
          </cell>
          <cell r="N35">
            <v>9.8061910950055129</v>
          </cell>
          <cell r="O35">
            <v>10.820624656557808</v>
          </cell>
          <cell r="P35">
            <v>11.496913697592669</v>
          </cell>
          <cell r="Q35">
            <v>11.835058218110101</v>
          </cell>
          <cell r="R35">
            <v>12.173202738627532</v>
          </cell>
          <cell r="S35">
            <v>12.342274998886248</v>
          </cell>
          <cell r="T35">
            <v>12.342274998886248</v>
          </cell>
          <cell r="U35">
            <v>12.342274998886248</v>
          </cell>
          <cell r="V35">
            <v>12.173202738627532</v>
          </cell>
          <cell r="W35">
            <v>10.482480136040376</v>
          </cell>
          <cell r="X35">
            <v>9.4680465744880813</v>
          </cell>
          <cell r="Y35">
            <v>8.4536130129357865</v>
          </cell>
          <cell r="Z35">
            <v>8.1154684924183549</v>
          </cell>
          <cell r="AA35">
            <v>7.7773239719009233</v>
          </cell>
          <cell r="AB35">
            <v>7.4391794513834926</v>
          </cell>
          <cell r="AC35">
            <v>197.6454722424387</v>
          </cell>
        </row>
        <row r="36">
          <cell r="A36" t="str">
            <v>Avista Corp - ID</v>
          </cell>
          <cell r="B36" t="str">
            <v>Avista Corp</v>
          </cell>
          <cell r="C36" t="str">
            <v>ID</v>
          </cell>
          <cell r="D36">
            <v>1224836</v>
          </cell>
          <cell r="E36">
            <v>1021449</v>
          </cell>
          <cell r="F36">
            <v>1198407</v>
          </cell>
          <cell r="G36">
            <v>3444692</v>
          </cell>
          <cell r="H36">
            <v>2.1140803410944327E-2</v>
          </cell>
          <cell r="I36">
            <v>4.2281606821888653</v>
          </cell>
          <cell r="J36">
            <v>4.6509767504077519</v>
          </cell>
          <cell r="K36">
            <v>5.0737928186266386</v>
          </cell>
          <cell r="L36">
            <v>5.4966088868455252</v>
          </cell>
          <cell r="M36">
            <v>5.9194249550644118</v>
          </cell>
          <cell r="N36">
            <v>6.1308329891738547</v>
          </cell>
          <cell r="O36">
            <v>6.7650570915021842</v>
          </cell>
          <cell r="P36">
            <v>7.1878731597210708</v>
          </cell>
          <cell r="Q36">
            <v>7.3992811938305145</v>
          </cell>
          <cell r="R36">
            <v>7.6106892279399574</v>
          </cell>
          <cell r="S36">
            <v>7.7163932449946797</v>
          </cell>
          <cell r="T36">
            <v>7.7163932449946797</v>
          </cell>
          <cell r="U36">
            <v>7.7163932449946797</v>
          </cell>
          <cell r="V36">
            <v>7.6106892279399574</v>
          </cell>
          <cell r="W36">
            <v>6.5536490573927413</v>
          </cell>
          <cell r="X36">
            <v>5.9194249550644118</v>
          </cell>
          <cell r="Y36">
            <v>5.2852008527360814</v>
          </cell>
          <cell r="Z36">
            <v>5.0737928186266386</v>
          </cell>
          <cell r="AA36">
            <v>4.8623847845171948</v>
          </cell>
          <cell r="AB36">
            <v>4.6509767504077519</v>
          </cell>
          <cell r="AC36">
            <v>123.5679959369696</v>
          </cell>
        </row>
        <row r="37">
          <cell r="A37" t="str">
            <v>Avista Corp - MT</v>
          </cell>
          <cell r="B37" t="str">
            <v>Avista Corp</v>
          </cell>
          <cell r="C37" t="str">
            <v>MT</v>
          </cell>
          <cell r="D37">
            <v>120</v>
          </cell>
          <cell r="E37">
            <v>430</v>
          </cell>
          <cell r="F37">
            <v>0</v>
          </cell>
          <cell r="G37">
            <v>550</v>
          </cell>
          <cell r="H37">
            <v>3.3754663337155771E-6</v>
          </cell>
          <cell r="I37">
            <v>6.7509326674311543E-4</v>
          </cell>
          <cell r="J37">
            <v>7.4260259341742694E-4</v>
          </cell>
          <cell r="K37">
            <v>8.1011192009173855E-4</v>
          </cell>
          <cell r="L37">
            <v>8.7762124676605006E-4</v>
          </cell>
          <cell r="M37">
            <v>9.4513057344036157E-4</v>
          </cell>
          <cell r="N37">
            <v>9.7888523677751738E-4</v>
          </cell>
          <cell r="O37">
            <v>1.0801492267889846E-3</v>
          </cell>
          <cell r="P37">
            <v>1.1476585534632962E-3</v>
          </cell>
          <cell r="Q37">
            <v>1.181413216800452E-3</v>
          </cell>
          <cell r="R37">
            <v>1.2151678801376078E-3</v>
          </cell>
          <cell r="S37">
            <v>1.2320452118061856E-3</v>
          </cell>
          <cell r="T37">
            <v>1.2320452118061856E-3</v>
          </cell>
          <cell r="U37">
            <v>1.2320452118061856E-3</v>
          </cell>
          <cell r="V37">
            <v>1.2151678801376078E-3</v>
          </cell>
          <cell r="W37">
            <v>1.046394563451829E-3</v>
          </cell>
          <cell r="X37">
            <v>9.4513057344036157E-4</v>
          </cell>
          <cell r="Y37">
            <v>8.4386658342889425E-4</v>
          </cell>
          <cell r="Z37">
            <v>8.1011192009173855E-4</v>
          </cell>
          <cell r="AA37">
            <v>7.7635725675458274E-4</v>
          </cell>
          <cell r="AB37">
            <v>7.4260259341742694E-4</v>
          </cell>
          <cell r="AC37">
            <v>1.9729600720567547E-2</v>
          </cell>
        </row>
        <row r="38">
          <cell r="A38" t="str">
            <v>Benton Rural Electric Assn - WA</v>
          </cell>
          <cell r="B38" t="str">
            <v>Benton Rural Electric Assn</v>
          </cell>
          <cell r="C38" t="str">
            <v>WA</v>
          </cell>
          <cell r="D38">
            <v>229100</v>
          </cell>
          <cell r="E38">
            <v>113567</v>
          </cell>
          <cell r="F38">
            <v>223136</v>
          </cell>
          <cell r="G38">
            <v>565803</v>
          </cell>
          <cell r="H38">
            <v>3.4724526873004995E-3</v>
          </cell>
          <cell r="I38">
            <v>0.69449053746009992</v>
          </cell>
          <cell r="J38">
            <v>0.76393959120610988</v>
          </cell>
          <cell r="K38">
            <v>0.83338864495211984</v>
          </cell>
          <cell r="L38">
            <v>0.90283769869812991</v>
          </cell>
          <cell r="M38">
            <v>0.97228675244413987</v>
          </cell>
          <cell r="N38">
            <v>1.0070112793171448</v>
          </cell>
          <cell r="O38">
            <v>1.1111848599361598</v>
          </cell>
          <cell r="P38">
            <v>1.1806339136821697</v>
          </cell>
          <cell r="Q38">
            <v>1.2153584405551747</v>
          </cell>
          <cell r="R38">
            <v>1.2500829674281799</v>
          </cell>
          <cell r="S38">
            <v>1.2674452308646824</v>
          </cell>
          <cell r="T38">
            <v>1.2674452308646824</v>
          </cell>
          <cell r="U38">
            <v>1.2674452308646824</v>
          </cell>
          <cell r="V38">
            <v>1.2500829674281799</v>
          </cell>
          <cell r="W38">
            <v>1.0764603330631548</v>
          </cell>
          <cell r="X38">
            <v>0.97228675244413987</v>
          </cell>
          <cell r="Y38">
            <v>0.86811317182512493</v>
          </cell>
          <cell r="Z38">
            <v>0.83338864495211984</v>
          </cell>
          <cell r="AA38">
            <v>0.79866411807911486</v>
          </cell>
          <cell r="AB38">
            <v>0.76393959120610988</v>
          </cell>
          <cell r="AC38">
            <v>20.296485957271418</v>
          </cell>
        </row>
        <row r="39">
          <cell r="A39" t="str">
            <v>Big Bend Electric Coop, Inc - WA</v>
          </cell>
          <cell r="B39" t="str">
            <v>Big Bend Electric Coop, Inc</v>
          </cell>
          <cell r="C39" t="str">
            <v>WA</v>
          </cell>
          <cell r="D39">
            <v>107881</v>
          </cell>
          <cell r="E39">
            <v>398314</v>
          </cell>
          <cell r="F39">
            <v>0</v>
          </cell>
          <cell r="G39">
            <v>506195</v>
          </cell>
          <cell r="H39">
            <v>3.1066257832639212E-3</v>
          </cell>
          <cell r="I39">
            <v>0.62132515665278421</v>
          </cell>
          <cell r="J39">
            <v>0.68345767231806265</v>
          </cell>
          <cell r="K39">
            <v>0.74559018798334109</v>
          </cell>
          <cell r="L39">
            <v>0.80772270364861953</v>
          </cell>
          <cell r="M39">
            <v>0.86985521931389798</v>
          </cell>
          <cell r="N39">
            <v>0.90092147714653714</v>
          </cell>
          <cell r="O39">
            <v>0.99412025064445475</v>
          </cell>
          <cell r="P39">
            <v>1.0562527663097332</v>
          </cell>
          <cell r="Q39">
            <v>1.0873190241423725</v>
          </cell>
          <cell r="R39">
            <v>1.1183852819750115</v>
          </cell>
          <cell r="S39">
            <v>1.1339184108913312</v>
          </cell>
          <cell r="T39">
            <v>1.1339184108913312</v>
          </cell>
          <cell r="U39">
            <v>1.1339184108913312</v>
          </cell>
          <cell r="V39">
            <v>1.1183852819750115</v>
          </cell>
          <cell r="W39">
            <v>0.96305399281181558</v>
          </cell>
          <cell r="X39">
            <v>0.86985521931389798</v>
          </cell>
          <cell r="Y39">
            <v>0.77665644581598026</v>
          </cell>
          <cell r="Z39">
            <v>0.74559018798334109</v>
          </cell>
          <cell r="AA39">
            <v>0.71452393015070192</v>
          </cell>
          <cell r="AB39">
            <v>0.68345767231806265</v>
          </cell>
          <cell r="AC39">
            <v>18.158227703177619</v>
          </cell>
        </row>
        <row r="40">
          <cell r="A40" t="str">
            <v>Blachly-Lane Cnty Coop El Assn - OR</v>
          </cell>
          <cell r="B40" t="str">
            <v>Blachly-Lane Cnty Coop El Assn</v>
          </cell>
          <cell r="C40" t="str">
            <v>OR</v>
          </cell>
          <cell r="D40">
            <v>54371</v>
          </cell>
          <cell r="E40">
            <v>40353</v>
          </cell>
          <cell r="F40">
            <v>39016</v>
          </cell>
          <cell r="G40">
            <v>133740</v>
          </cell>
          <cell r="H40">
            <v>8.2079066812931149E-4</v>
          </cell>
          <cell r="I40">
            <v>0.16415813362586229</v>
          </cell>
          <cell r="J40">
            <v>0.18057394698844853</v>
          </cell>
          <cell r="K40">
            <v>0.19698976035103477</v>
          </cell>
          <cell r="L40">
            <v>0.21340557371362098</v>
          </cell>
          <cell r="M40">
            <v>0.22982138707620722</v>
          </cell>
          <cell r="N40">
            <v>0.23802929375750034</v>
          </cell>
          <cell r="O40">
            <v>0.26265301380137968</v>
          </cell>
          <cell r="P40">
            <v>0.27906882716396592</v>
          </cell>
          <cell r="Q40">
            <v>0.28727673384525904</v>
          </cell>
          <cell r="R40">
            <v>0.29548464052655216</v>
          </cell>
          <cell r="S40">
            <v>0.29958859386719872</v>
          </cell>
          <cell r="T40">
            <v>0.29958859386719872</v>
          </cell>
          <cell r="U40">
            <v>0.29958859386719872</v>
          </cell>
          <cell r="V40">
            <v>0.29548464052655216</v>
          </cell>
          <cell r="W40">
            <v>0.25444510712008656</v>
          </cell>
          <cell r="X40">
            <v>0.22982138707620722</v>
          </cell>
          <cell r="Y40">
            <v>0.20519766703232786</v>
          </cell>
          <cell r="Z40">
            <v>0.19698976035103477</v>
          </cell>
          <cell r="AA40">
            <v>0.18878185366974165</v>
          </cell>
          <cell r="AB40">
            <v>0.18057394698844853</v>
          </cell>
          <cell r="AC40">
            <v>4.7975214552158256</v>
          </cell>
        </row>
        <row r="41">
          <cell r="A41" t="str">
            <v>Canby Utility Board - OR</v>
          </cell>
          <cell r="B41" t="str">
            <v>Canby Utility Board</v>
          </cell>
          <cell r="C41" t="str">
            <v>OR</v>
          </cell>
          <cell r="D41">
            <v>80594</v>
          </cell>
          <cell r="E41">
            <v>56389</v>
          </cell>
          <cell r="F41">
            <v>32438</v>
          </cell>
          <cell r="G41">
            <v>169421</v>
          </cell>
          <cell r="H41">
            <v>1.0397725122262306E-3</v>
          </cell>
          <cell r="I41">
            <v>0.20795450244524613</v>
          </cell>
          <cell r="J41">
            <v>0.22874995268977075</v>
          </cell>
          <cell r="K41">
            <v>0.24954540293429534</v>
          </cell>
          <cell r="L41">
            <v>0.27034085317881995</v>
          </cell>
          <cell r="M41">
            <v>0.29113630342334457</v>
          </cell>
          <cell r="N41">
            <v>0.3015340285456069</v>
          </cell>
          <cell r="O41">
            <v>0.3327272039123938</v>
          </cell>
          <cell r="P41">
            <v>0.35352265415691841</v>
          </cell>
          <cell r="Q41">
            <v>0.36392037927918069</v>
          </cell>
          <cell r="R41">
            <v>0.37431810440144303</v>
          </cell>
          <cell r="S41">
            <v>0.3795169669625742</v>
          </cell>
          <cell r="T41">
            <v>0.3795169669625742</v>
          </cell>
          <cell r="U41">
            <v>0.3795169669625742</v>
          </cell>
          <cell r="V41">
            <v>0.37431810440144303</v>
          </cell>
          <cell r="W41">
            <v>0.32232947879013152</v>
          </cell>
          <cell r="X41">
            <v>0.29113630342334457</v>
          </cell>
          <cell r="Y41">
            <v>0.25994312805655767</v>
          </cell>
          <cell r="Z41">
            <v>0.24954540293429534</v>
          </cell>
          <cell r="AA41">
            <v>0.23914767781203305</v>
          </cell>
          <cell r="AB41">
            <v>0.22874995268977075</v>
          </cell>
          <cell r="AC41">
            <v>6.0774703339623182</v>
          </cell>
        </row>
        <row r="42">
          <cell r="A42" t="str">
            <v>Central Electric Coop Inc - OR</v>
          </cell>
          <cell r="B42" t="str">
            <v>Central Electric Coop Inc</v>
          </cell>
          <cell r="C42" t="str">
            <v>OR</v>
          </cell>
          <cell r="D42">
            <v>469009</v>
          </cell>
          <cell r="E42">
            <v>97647</v>
          </cell>
          <cell r="F42">
            <v>111711</v>
          </cell>
          <cell r="G42">
            <v>678367</v>
          </cell>
          <cell r="H42">
            <v>4.1632817643702455E-3</v>
          </cell>
          <cell r="I42">
            <v>0.83265635287404915</v>
          </cell>
          <cell r="J42">
            <v>0.91592198816145398</v>
          </cell>
          <cell r="K42">
            <v>0.99918762344885892</v>
          </cell>
          <cell r="L42">
            <v>1.0824532587362639</v>
          </cell>
          <cell r="M42">
            <v>1.1657188940236687</v>
          </cell>
          <cell r="N42">
            <v>1.2073517116673711</v>
          </cell>
          <cell r="O42">
            <v>1.3322501645984786</v>
          </cell>
          <cell r="P42">
            <v>1.4155157998858834</v>
          </cell>
          <cell r="Q42">
            <v>1.457148617529586</v>
          </cell>
          <cell r="R42">
            <v>1.4987814351732884</v>
          </cell>
          <cell r="S42">
            <v>1.5195978439951396</v>
          </cell>
          <cell r="T42">
            <v>1.5195978439951396</v>
          </cell>
          <cell r="U42">
            <v>1.5195978439951396</v>
          </cell>
          <cell r="V42">
            <v>1.4987814351732884</v>
          </cell>
          <cell r="W42">
            <v>1.2906173469547761</v>
          </cell>
          <cell r="X42">
            <v>1.1657188940236687</v>
          </cell>
          <cell r="Y42">
            <v>1.0408204410925614</v>
          </cell>
          <cell r="Z42">
            <v>0.99918762344885892</v>
          </cell>
          <cell r="AA42">
            <v>0.95755480580515651</v>
          </cell>
          <cell r="AB42">
            <v>0.91592198816145398</v>
          </cell>
          <cell r="AC42">
            <v>24.334381912744085</v>
          </cell>
        </row>
        <row r="43">
          <cell r="A43" t="str">
            <v>Central Lincoln People's Ut Dt - OR</v>
          </cell>
          <cell r="B43" t="str">
            <v>Central Lincoln People's Ut Dt</v>
          </cell>
          <cell r="C43" t="str">
            <v>OR</v>
          </cell>
          <cell r="D43">
            <v>440169</v>
          </cell>
          <cell r="E43">
            <v>198420</v>
          </cell>
          <cell r="F43">
            <v>561722</v>
          </cell>
          <cell r="G43">
            <v>1200311</v>
          </cell>
          <cell r="H43">
            <v>7.3665624917972333E-3</v>
          </cell>
          <cell r="I43">
            <v>1.4733124983594466</v>
          </cell>
          <cell r="J43">
            <v>1.6206437481953913</v>
          </cell>
          <cell r="K43">
            <v>1.767974998031336</v>
          </cell>
          <cell r="L43">
            <v>1.9153062478672807</v>
          </cell>
          <cell r="M43">
            <v>2.0626374977032254</v>
          </cell>
          <cell r="N43">
            <v>2.1363031226211975</v>
          </cell>
          <cell r="O43">
            <v>2.3572999973751148</v>
          </cell>
          <cell r="P43">
            <v>2.5046312472110595</v>
          </cell>
          <cell r="Q43">
            <v>2.5782968721290316</v>
          </cell>
          <cell r="R43">
            <v>2.6519624970470042</v>
          </cell>
          <cell r="S43">
            <v>2.68879530950599</v>
          </cell>
          <cell r="T43">
            <v>2.68879530950599</v>
          </cell>
          <cell r="U43">
            <v>2.68879530950599</v>
          </cell>
          <cell r="V43">
            <v>2.6519624970470042</v>
          </cell>
          <cell r="W43">
            <v>2.2836343724571422</v>
          </cell>
          <cell r="X43">
            <v>2.0626374977032254</v>
          </cell>
          <cell r="Y43">
            <v>1.8416406229493083</v>
          </cell>
          <cell r="Z43">
            <v>1.767974998031336</v>
          </cell>
          <cell r="AA43">
            <v>1.6943093731133636</v>
          </cell>
          <cell r="AB43">
            <v>1.6206437481953913</v>
          </cell>
          <cell r="AC43">
            <v>43.057557764554829</v>
          </cell>
        </row>
        <row r="44">
          <cell r="A44" t="str">
            <v>City of Albion - ID</v>
          </cell>
          <cell r="B44" t="str">
            <v>City of Albion</v>
          </cell>
          <cell r="C44" t="str">
            <v>ID</v>
          </cell>
          <cell r="D44">
            <v>2203</v>
          </cell>
          <cell r="E44">
            <v>1075</v>
          </cell>
          <cell r="F44">
            <v>0</v>
          </cell>
          <cell r="G44">
            <v>3278</v>
          </cell>
          <cell r="H44">
            <v>2.011777934894484E-5</v>
          </cell>
          <cell r="I44">
            <v>4.0235558697889681E-3</v>
          </cell>
          <cell r="J44">
            <v>4.4259114567678651E-3</v>
          </cell>
          <cell r="K44">
            <v>4.8282670437467612E-3</v>
          </cell>
          <cell r="L44">
            <v>5.2306226307256582E-3</v>
          </cell>
          <cell r="M44">
            <v>5.6329782177045552E-3</v>
          </cell>
          <cell r="N44">
            <v>5.8341560111940033E-3</v>
          </cell>
          <cell r="O44">
            <v>6.4376893916623483E-3</v>
          </cell>
          <cell r="P44">
            <v>6.8400449786412453E-3</v>
          </cell>
          <cell r="Q44">
            <v>7.0412227721306942E-3</v>
          </cell>
          <cell r="R44">
            <v>7.2424005656201423E-3</v>
          </cell>
          <cell r="S44">
            <v>7.3429894623648663E-3</v>
          </cell>
          <cell r="T44">
            <v>7.3429894623648663E-3</v>
          </cell>
          <cell r="U44">
            <v>7.3429894623648663E-3</v>
          </cell>
          <cell r="V44">
            <v>7.2424005656201423E-3</v>
          </cell>
          <cell r="W44">
            <v>6.2365115981729002E-3</v>
          </cell>
          <cell r="X44">
            <v>5.6329782177045552E-3</v>
          </cell>
          <cell r="Y44">
            <v>5.0294448372362102E-3</v>
          </cell>
          <cell r="Z44">
            <v>4.8282670437467612E-3</v>
          </cell>
          <cell r="AA44">
            <v>4.6270892502573132E-3</v>
          </cell>
          <cell r="AB44">
            <v>4.4259114567678651E-3</v>
          </cell>
          <cell r="AC44">
            <v>0.11758842029458259</v>
          </cell>
        </row>
        <row r="45">
          <cell r="A45" t="str">
            <v>City of Ashland - OR</v>
          </cell>
          <cell r="B45" t="str">
            <v>City of Ashland</v>
          </cell>
          <cell r="C45" t="str">
            <v>OR</v>
          </cell>
          <cell r="D45">
            <v>87815</v>
          </cell>
          <cell r="E45">
            <v>77873</v>
          </cell>
          <cell r="F45">
            <v>0</v>
          </cell>
          <cell r="G45">
            <v>165688</v>
          </cell>
          <cell r="H45">
            <v>1.0168623016375755E-3</v>
          </cell>
          <cell r="I45">
            <v>0.2033724603275151</v>
          </cell>
          <cell r="J45">
            <v>0.2237097063602666</v>
          </cell>
          <cell r="K45">
            <v>0.2440469523930181</v>
          </cell>
          <cell r="L45">
            <v>0.2643841984257696</v>
          </cell>
          <cell r="M45">
            <v>0.28472144445852116</v>
          </cell>
          <cell r="N45">
            <v>0.29489006747489688</v>
          </cell>
          <cell r="O45">
            <v>0.32539593652402415</v>
          </cell>
          <cell r="P45">
            <v>0.34573318255677565</v>
          </cell>
          <cell r="Q45">
            <v>0.35590180557315143</v>
          </cell>
          <cell r="R45">
            <v>0.36607042858952715</v>
          </cell>
          <cell r="S45">
            <v>0.37115474009771504</v>
          </cell>
          <cell r="T45">
            <v>0.37115474009771504</v>
          </cell>
          <cell r="U45">
            <v>0.37115474009771504</v>
          </cell>
          <cell r="V45">
            <v>0.36607042858952715</v>
          </cell>
          <cell r="W45">
            <v>0.31522731350764838</v>
          </cell>
          <cell r="X45">
            <v>0.28472144445852116</v>
          </cell>
          <cell r="Y45">
            <v>0.25421557540939388</v>
          </cell>
          <cell r="Z45">
            <v>0.2440469523930181</v>
          </cell>
          <cell r="AA45">
            <v>0.23387832937664235</v>
          </cell>
          <cell r="AB45">
            <v>0.2237097063602666</v>
          </cell>
          <cell r="AC45">
            <v>5.9435601530716289</v>
          </cell>
        </row>
        <row r="46">
          <cell r="A46" t="str">
            <v>City of Bandon - OR</v>
          </cell>
          <cell r="B46" t="str">
            <v>City of Bandon</v>
          </cell>
          <cell r="C46" t="str">
            <v>OR</v>
          </cell>
          <cell r="D46">
            <v>34663</v>
          </cell>
          <cell r="E46">
            <v>28675</v>
          </cell>
          <cell r="F46">
            <v>1244</v>
          </cell>
          <cell r="G46">
            <v>64582</v>
          </cell>
          <cell r="H46">
            <v>3.9635339411639892E-4</v>
          </cell>
          <cell r="I46">
            <v>7.9270678823279789E-2</v>
          </cell>
          <cell r="J46">
            <v>8.7197746705607759E-2</v>
          </cell>
          <cell r="K46">
            <v>9.5124814587935744E-2</v>
          </cell>
          <cell r="L46">
            <v>0.10305188247026371</v>
          </cell>
          <cell r="M46">
            <v>0.1109789503525917</v>
          </cell>
          <cell r="N46">
            <v>0.11494248429375568</v>
          </cell>
          <cell r="O46">
            <v>0.12683308611724764</v>
          </cell>
          <cell r="P46">
            <v>0.13476015399957564</v>
          </cell>
          <cell r="Q46">
            <v>0.13872368794073961</v>
          </cell>
          <cell r="R46">
            <v>0.14268722188190361</v>
          </cell>
          <cell r="S46">
            <v>0.14466898885248561</v>
          </cell>
          <cell r="T46">
            <v>0.14466898885248561</v>
          </cell>
          <cell r="U46">
            <v>0.14466898885248561</v>
          </cell>
          <cell r="V46">
            <v>0.14268722188190361</v>
          </cell>
          <cell r="W46">
            <v>0.12286955217608367</v>
          </cell>
          <cell r="X46">
            <v>0.1109789503525917</v>
          </cell>
          <cell r="Y46">
            <v>9.9088348529099729E-2</v>
          </cell>
          <cell r="Z46">
            <v>9.5124814587935744E-2</v>
          </cell>
          <cell r="AA46">
            <v>9.1161280646771745E-2</v>
          </cell>
          <cell r="AB46">
            <v>8.7197746705607759E-2</v>
          </cell>
          <cell r="AC46">
            <v>2.3166855886103517</v>
          </cell>
        </row>
        <row r="47">
          <cell r="A47" t="str">
            <v>City of Blaine - WA</v>
          </cell>
          <cell r="B47" t="str">
            <v>City of Blaine</v>
          </cell>
          <cell r="C47" t="str">
            <v>WA</v>
          </cell>
          <cell r="D47">
            <v>24412</v>
          </cell>
          <cell r="E47">
            <v>37564</v>
          </cell>
          <cell r="F47">
            <v>7815</v>
          </cell>
          <cell r="G47">
            <v>69791</v>
          </cell>
          <cell r="H47">
            <v>4.2832212890244338E-4</v>
          </cell>
          <cell r="I47">
            <v>8.5664425780488676E-2</v>
          </cell>
          <cell r="J47">
            <v>9.4230868358537542E-2</v>
          </cell>
          <cell r="K47">
            <v>0.10279731093658641</v>
          </cell>
          <cell r="L47">
            <v>0.11136375351463527</v>
          </cell>
          <cell r="M47">
            <v>0.11993019609268414</v>
          </cell>
          <cell r="N47">
            <v>0.12421341738170857</v>
          </cell>
          <cell r="O47">
            <v>0.13706308124878189</v>
          </cell>
          <cell r="P47">
            <v>0.14562952382683075</v>
          </cell>
          <cell r="Q47">
            <v>0.14991274511585517</v>
          </cell>
          <cell r="R47">
            <v>0.15419596640487962</v>
          </cell>
          <cell r="S47">
            <v>0.15633757704939183</v>
          </cell>
          <cell r="T47">
            <v>0.15633757704939183</v>
          </cell>
          <cell r="U47">
            <v>0.15633757704939183</v>
          </cell>
          <cell r="V47">
            <v>0.15419596640487962</v>
          </cell>
          <cell r="W47">
            <v>0.13277985995975744</v>
          </cell>
          <cell r="X47">
            <v>0.11993019609268414</v>
          </cell>
          <cell r="Y47">
            <v>0.10708053222561084</v>
          </cell>
          <cell r="Z47">
            <v>0.10279731093658641</v>
          </cell>
          <cell r="AA47">
            <v>9.8514089647561975E-2</v>
          </cell>
          <cell r="AB47">
            <v>9.4230868358537542E-2</v>
          </cell>
          <cell r="AC47">
            <v>2.5035428434347815</v>
          </cell>
        </row>
        <row r="48">
          <cell r="A48" t="str">
            <v>City of Bonners Ferry - ID</v>
          </cell>
          <cell r="B48" t="str">
            <v>City of Bonners Ferry</v>
          </cell>
          <cell r="C48" t="str">
            <v>ID</v>
          </cell>
          <cell r="D48">
            <v>24270</v>
          </cell>
          <cell r="E48">
            <v>23620</v>
          </cell>
          <cell r="F48">
            <v>17313</v>
          </cell>
          <cell r="G48">
            <v>65203</v>
          </cell>
          <cell r="H48">
            <v>4.001646024677396E-4</v>
          </cell>
          <cell r="I48">
            <v>8.0032920493547918E-2</v>
          </cell>
          <cell r="J48">
            <v>8.8036212542902711E-2</v>
          </cell>
          <cell r="K48">
            <v>9.6039504592257505E-2</v>
          </cell>
          <cell r="L48">
            <v>0.1040427966416123</v>
          </cell>
          <cell r="M48">
            <v>0.11204608869096709</v>
          </cell>
          <cell r="N48">
            <v>0.11604773471564449</v>
          </cell>
          <cell r="O48">
            <v>0.12805267278967666</v>
          </cell>
          <cell r="P48">
            <v>0.13605596483903146</v>
          </cell>
          <cell r="Q48">
            <v>0.14005761086370885</v>
          </cell>
          <cell r="R48">
            <v>0.14405925688838625</v>
          </cell>
          <cell r="S48">
            <v>0.14606007990072495</v>
          </cell>
          <cell r="T48">
            <v>0.14606007990072495</v>
          </cell>
          <cell r="U48">
            <v>0.14606007990072495</v>
          </cell>
          <cell r="V48">
            <v>0.14405925688838625</v>
          </cell>
          <cell r="W48">
            <v>0.12405102676499928</v>
          </cell>
          <cell r="X48">
            <v>0.11204608869096709</v>
          </cell>
          <cell r="Y48">
            <v>0.1000411506169349</v>
          </cell>
          <cell r="Z48">
            <v>9.6039504592257505E-2</v>
          </cell>
          <cell r="AA48">
            <v>9.2037858567580108E-2</v>
          </cell>
          <cell r="AB48">
            <v>8.8036212542902711E-2</v>
          </cell>
          <cell r="AC48">
            <v>2.3389621014239381</v>
          </cell>
        </row>
        <row r="49">
          <cell r="A49" t="str">
            <v>City of Burley - ID</v>
          </cell>
          <cell r="B49" t="str">
            <v>City of Burley</v>
          </cell>
          <cell r="C49" t="str">
            <v>ID</v>
          </cell>
          <cell r="D49">
            <v>46599</v>
          </cell>
          <cell r="E49">
            <v>66819</v>
          </cell>
          <cell r="F49">
            <v>0</v>
          </cell>
          <cell r="G49">
            <v>113418</v>
          </cell>
          <cell r="H49">
            <v>6.9607025570427885E-4</v>
          </cell>
          <cell r="I49">
            <v>0.13921405114085578</v>
          </cell>
          <cell r="J49">
            <v>0.15313545625494135</v>
          </cell>
          <cell r="K49">
            <v>0.16705686136902692</v>
          </cell>
          <cell r="L49">
            <v>0.18097826648311249</v>
          </cell>
          <cell r="M49">
            <v>0.19489967159719807</v>
          </cell>
          <cell r="N49">
            <v>0.20186037415424085</v>
          </cell>
          <cell r="O49">
            <v>0.22274248182536924</v>
          </cell>
          <cell r="P49">
            <v>0.23666388693945481</v>
          </cell>
          <cell r="Q49">
            <v>0.2436245894964976</v>
          </cell>
          <cell r="R49">
            <v>0.25058529205354041</v>
          </cell>
          <cell r="S49">
            <v>0.25406564333206177</v>
          </cell>
          <cell r="T49">
            <v>0.25406564333206177</v>
          </cell>
          <cell r="U49">
            <v>0.25406564333206177</v>
          </cell>
          <cell r="V49">
            <v>0.25058529205354041</v>
          </cell>
          <cell r="W49">
            <v>0.21578177926832645</v>
          </cell>
          <cell r="X49">
            <v>0.19489967159719807</v>
          </cell>
          <cell r="Y49">
            <v>0.17401756392606971</v>
          </cell>
          <cell r="Z49">
            <v>0.16705686136902692</v>
          </cell>
          <cell r="AA49">
            <v>0.16009615881198414</v>
          </cell>
          <cell r="AB49">
            <v>0.15313545625494135</v>
          </cell>
          <cell r="AC49">
            <v>4.0685306445915099</v>
          </cell>
        </row>
        <row r="50">
          <cell r="A50" t="str">
            <v>City of Cascade Locks - OR</v>
          </cell>
          <cell r="B50" t="str">
            <v>City of Cascade Locks</v>
          </cell>
          <cell r="C50" t="str">
            <v>OR</v>
          </cell>
          <cell r="D50">
            <v>9192</v>
          </cell>
          <cell r="E50">
            <v>11367</v>
          </cell>
          <cell r="F50">
            <v>0</v>
          </cell>
          <cell r="G50">
            <v>20559</v>
          </cell>
          <cell r="H50">
            <v>1.2617493155428827E-4</v>
          </cell>
          <cell r="I50">
            <v>2.5234986310857653E-2</v>
          </cell>
          <cell r="J50">
            <v>2.7758484941943419E-2</v>
          </cell>
          <cell r="K50">
            <v>3.0281983573029185E-2</v>
          </cell>
          <cell r="L50">
            <v>3.2805482204114951E-2</v>
          </cell>
          <cell r="M50">
            <v>3.5328980835200717E-2</v>
          </cell>
          <cell r="N50">
            <v>3.65907301507436E-2</v>
          </cell>
          <cell r="O50">
            <v>4.0375978097372249E-2</v>
          </cell>
          <cell r="P50">
            <v>4.2899476728458015E-2</v>
          </cell>
          <cell r="Q50">
            <v>4.4161226044000898E-2</v>
          </cell>
          <cell r="R50">
            <v>4.5422975359543781E-2</v>
          </cell>
          <cell r="S50">
            <v>4.6053850017315219E-2</v>
          </cell>
          <cell r="T50">
            <v>4.6053850017315219E-2</v>
          </cell>
          <cell r="U50">
            <v>4.6053850017315219E-2</v>
          </cell>
          <cell r="V50">
            <v>4.5422975359543781E-2</v>
          </cell>
          <cell r="W50">
            <v>3.9114228781829366E-2</v>
          </cell>
          <cell r="X50">
            <v>3.5328980835200717E-2</v>
          </cell>
          <cell r="Y50">
            <v>3.1543732888572068E-2</v>
          </cell>
          <cell r="Z50">
            <v>3.0281983573029185E-2</v>
          </cell>
          <cell r="AA50">
            <v>2.9020234257486302E-2</v>
          </cell>
          <cell r="AB50">
            <v>2.7758484941943419E-2</v>
          </cell>
          <cell r="AC50">
            <v>0.73749247493481496</v>
          </cell>
        </row>
        <row r="51">
          <cell r="A51" t="str">
            <v>City of Centralia - WA</v>
          </cell>
          <cell r="B51" t="str">
            <v>City of Centralia</v>
          </cell>
          <cell r="C51" t="str">
            <v>WA</v>
          </cell>
          <cell r="D51">
            <v>124661</v>
          </cell>
          <cell r="E51">
            <v>34907</v>
          </cell>
          <cell r="F51">
            <v>107163</v>
          </cell>
          <cell r="G51">
            <v>266731</v>
          </cell>
          <cell r="H51">
            <v>1.6369845648332539E-3</v>
          </cell>
          <cell r="I51">
            <v>0.3273969129666508</v>
          </cell>
          <cell r="J51">
            <v>0.36013660426331584</v>
          </cell>
          <cell r="K51">
            <v>0.39287629555998094</v>
          </cell>
          <cell r="L51">
            <v>0.42561598685664603</v>
          </cell>
          <cell r="M51">
            <v>0.45835567815331107</v>
          </cell>
          <cell r="N51">
            <v>0.47472552380164362</v>
          </cell>
          <cell r="O51">
            <v>0.52383506074664121</v>
          </cell>
          <cell r="P51">
            <v>0.55657475204330631</v>
          </cell>
          <cell r="Q51">
            <v>0.57294459769163886</v>
          </cell>
          <cell r="R51">
            <v>0.58931444333997141</v>
          </cell>
          <cell r="S51">
            <v>0.59749936616413768</v>
          </cell>
          <cell r="T51">
            <v>0.59749936616413768</v>
          </cell>
          <cell r="U51">
            <v>0.59749936616413768</v>
          </cell>
          <cell r="V51">
            <v>0.58931444333997141</v>
          </cell>
          <cell r="W51">
            <v>0.50746521509830866</v>
          </cell>
          <cell r="X51">
            <v>0.45835567815331107</v>
          </cell>
          <cell r="Y51">
            <v>0.40924614120831349</v>
          </cell>
          <cell r="Z51">
            <v>0.39287629555998094</v>
          </cell>
          <cell r="AA51">
            <v>0.37650644991164839</v>
          </cell>
          <cell r="AB51">
            <v>0.36013660426331584</v>
          </cell>
          <cell r="AC51">
            <v>9.5681747814503684</v>
          </cell>
        </row>
        <row r="52">
          <cell r="A52" t="str">
            <v>City of Cheney - WA</v>
          </cell>
          <cell r="B52" t="str">
            <v>City of Cheney</v>
          </cell>
          <cell r="C52" t="str">
            <v>WA</v>
          </cell>
          <cell r="D52">
            <v>51333</v>
          </cell>
          <cell r="E52">
            <v>70766</v>
          </cell>
          <cell r="F52">
            <v>9449</v>
          </cell>
          <cell r="G52">
            <v>131548</v>
          </cell>
          <cell r="H52">
            <v>8.0733790048657592E-4</v>
          </cell>
          <cell r="I52">
            <v>0.16146758009731518</v>
          </cell>
          <cell r="J52">
            <v>0.17761433810704669</v>
          </cell>
          <cell r="K52">
            <v>0.19376109611677822</v>
          </cell>
          <cell r="L52">
            <v>0.20990785412650975</v>
          </cell>
          <cell r="M52">
            <v>0.22605461213624126</v>
          </cell>
          <cell r="N52">
            <v>0.23412799114110702</v>
          </cell>
          <cell r="O52">
            <v>0.25834812815570429</v>
          </cell>
          <cell r="P52">
            <v>0.27449488616543583</v>
          </cell>
          <cell r="Q52">
            <v>0.28256826517030159</v>
          </cell>
          <cell r="R52">
            <v>0.29064164417516736</v>
          </cell>
          <cell r="S52">
            <v>0.29467833367760021</v>
          </cell>
          <cell r="T52">
            <v>0.29467833367760021</v>
          </cell>
          <cell r="U52">
            <v>0.29467833367760021</v>
          </cell>
          <cell r="V52">
            <v>0.29064164417516736</v>
          </cell>
          <cell r="W52">
            <v>0.25027474915083853</v>
          </cell>
          <cell r="X52">
            <v>0.22605461213624126</v>
          </cell>
          <cell r="Y52">
            <v>0.20183447512164399</v>
          </cell>
          <cell r="Z52">
            <v>0.19376109611677822</v>
          </cell>
          <cell r="AA52">
            <v>0.18568771711191245</v>
          </cell>
          <cell r="AB52">
            <v>0.17761433810704669</v>
          </cell>
          <cell r="AC52">
            <v>4.7188900283440365</v>
          </cell>
        </row>
        <row r="53">
          <cell r="A53" t="str">
            <v>City of Chewelah - WA</v>
          </cell>
          <cell r="B53" t="str">
            <v>City of Chewelah</v>
          </cell>
          <cell r="C53" t="str">
            <v>WA</v>
          </cell>
          <cell r="D53">
            <v>12308</v>
          </cell>
          <cell r="E53">
            <v>10366</v>
          </cell>
          <cell r="F53">
            <v>0</v>
          </cell>
          <cell r="G53">
            <v>22674</v>
          </cell>
          <cell r="H53">
            <v>1.3915513391030363E-4</v>
          </cell>
          <cell r="I53">
            <v>2.7831026782060727E-2</v>
          </cell>
          <cell r="J53">
            <v>3.0614129460266797E-2</v>
          </cell>
          <cell r="K53">
            <v>3.3397232138472871E-2</v>
          </cell>
          <cell r="L53">
            <v>3.6180334816678941E-2</v>
          </cell>
          <cell r="M53">
            <v>3.8963437494885018E-2</v>
          </cell>
          <cell r="N53">
            <v>4.0354988833988054E-2</v>
          </cell>
          <cell r="O53">
            <v>4.4529642851297159E-2</v>
          </cell>
          <cell r="P53">
            <v>4.7312745529503236E-2</v>
          </cell>
          <cell r="Q53">
            <v>4.8704296868606271E-2</v>
          </cell>
          <cell r="R53">
            <v>5.0095848207709306E-2</v>
          </cell>
          <cell r="S53">
            <v>5.0791623877260821E-2</v>
          </cell>
          <cell r="T53">
            <v>5.0791623877260821E-2</v>
          </cell>
          <cell r="U53">
            <v>5.0791623877260821E-2</v>
          </cell>
          <cell r="V53">
            <v>5.0095848207709306E-2</v>
          </cell>
          <cell r="W53">
            <v>4.3138091512194124E-2</v>
          </cell>
          <cell r="X53">
            <v>3.8963437494885018E-2</v>
          </cell>
          <cell r="Y53">
            <v>3.4788783477575906E-2</v>
          </cell>
          <cell r="Z53">
            <v>3.3397232138472871E-2</v>
          </cell>
          <cell r="AA53">
            <v>3.2005680799369836E-2</v>
          </cell>
          <cell r="AB53">
            <v>3.0614129460266797E-2</v>
          </cell>
          <cell r="AC53">
            <v>0.81336175770572472</v>
          </cell>
        </row>
        <row r="54">
          <cell r="A54" t="str">
            <v>City of Coulee Dam - WA</v>
          </cell>
          <cell r="B54" t="str">
            <v>City of Coulee Dam</v>
          </cell>
          <cell r="C54" t="str">
            <v>WA</v>
          </cell>
          <cell r="D54">
            <v>10600</v>
          </cell>
          <cell r="E54">
            <v>8304</v>
          </cell>
          <cell r="F54">
            <v>0</v>
          </cell>
          <cell r="G54">
            <v>18904</v>
          </cell>
          <cell r="H54">
            <v>1.1601784649556231E-4</v>
          </cell>
          <cell r="I54">
            <v>2.3203569299112461E-2</v>
          </cell>
          <cell r="J54">
            <v>2.5523926229023709E-2</v>
          </cell>
          <cell r="K54">
            <v>2.7844283158934953E-2</v>
          </cell>
          <cell r="L54">
            <v>3.0164640088846201E-2</v>
          </cell>
          <cell r="M54">
            <v>3.2484997018757449E-2</v>
          </cell>
          <cell r="N54">
            <v>3.3645175483713069E-2</v>
          </cell>
          <cell r="O54">
            <v>3.7125710878579937E-2</v>
          </cell>
          <cell r="P54">
            <v>3.9446067808491185E-2</v>
          </cell>
          <cell r="Q54">
            <v>4.0606246273446805E-2</v>
          </cell>
          <cell r="R54">
            <v>4.1766424738402433E-2</v>
          </cell>
          <cell r="S54">
            <v>4.234651397088024E-2</v>
          </cell>
          <cell r="T54">
            <v>4.234651397088024E-2</v>
          </cell>
          <cell r="U54">
            <v>4.234651397088024E-2</v>
          </cell>
          <cell r="V54">
            <v>4.1766424738402433E-2</v>
          </cell>
          <cell r="W54">
            <v>3.5965532413624317E-2</v>
          </cell>
          <cell r="X54">
            <v>3.2484997018757449E-2</v>
          </cell>
          <cell r="Y54">
            <v>2.9004461623890577E-2</v>
          </cell>
          <cell r="Z54">
            <v>2.7844283158934953E-2</v>
          </cell>
          <cell r="AA54">
            <v>2.6684104693979332E-2</v>
          </cell>
          <cell r="AB54">
            <v>2.5523926229023709E-2</v>
          </cell>
          <cell r="AC54">
            <v>0.67812431276656171</v>
          </cell>
        </row>
        <row r="55">
          <cell r="A55" t="str">
            <v>City of Declo - ID</v>
          </cell>
          <cell r="B55" t="str">
            <v>City of Declo</v>
          </cell>
          <cell r="C55" t="str">
            <v>ID</v>
          </cell>
          <cell r="D55">
            <v>1404</v>
          </cell>
          <cell r="E55">
            <v>833</v>
          </cell>
          <cell r="F55">
            <v>262</v>
          </cell>
          <cell r="G55">
            <v>2499</v>
          </cell>
          <cell r="H55">
            <v>1.5336891578100414E-5</v>
          </cell>
          <cell r="I55">
            <v>3.067378315620083E-3</v>
          </cell>
          <cell r="J55">
            <v>3.3741161471820911E-3</v>
          </cell>
          <cell r="K55">
            <v>3.6808539787440992E-3</v>
          </cell>
          <cell r="L55">
            <v>3.9875918103061073E-3</v>
          </cell>
          <cell r="M55">
            <v>4.2943296418681163E-3</v>
          </cell>
          <cell r="N55">
            <v>4.4476985576491204E-3</v>
          </cell>
          <cell r="O55">
            <v>4.9078053049921326E-3</v>
          </cell>
          <cell r="P55">
            <v>5.2145431365541407E-3</v>
          </cell>
          <cell r="Q55">
            <v>5.3679120523351448E-3</v>
          </cell>
          <cell r="R55">
            <v>5.5212809681161488E-3</v>
          </cell>
          <cell r="S55">
            <v>5.5979654260066508E-3</v>
          </cell>
          <cell r="T55">
            <v>5.5979654260066508E-3</v>
          </cell>
          <cell r="U55">
            <v>5.5979654260066508E-3</v>
          </cell>
          <cell r="V55">
            <v>5.5212809681161488E-3</v>
          </cell>
          <cell r="W55">
            <v>4.7544363892111285E-3</v>
          </cell>
          <cell r="X55">
            <v>4.2943296418681163E-3</v>
          </cell>
          <cell r="Y55">
            <v>3.8342228945251037E-3</v>
          </cell>
          <cell r="Z55">
            <v>3.6808539787440992E-3</v>
          </cell>
          <cell r="AA55">
            <v>3.5274850629630951E-3</v>
          </cell>
          <cell r="AB55">
            <v>3.3741161471820911E-3</v>
          </cell>
          <cell r="AC55">
            <v>8.9644131273996924E-2</v>
          </cell>
        </row>
        <row r="56">
          <cell r="A56" t="str">
            <v>City of Drain - OR</v>
          </cell>
          <cell r="B56" t="str">
            <v>City of Drain</v>
          </cell>
          <cell r="C56" t="str">
            <v>OR</v>
          </cell>
          <cell r="D56">
            <v>8008</v>
          </cell>
          <cell r="E56">
            <v>3922</v>
          </cell>
          <cell r="F56">
            <v>4955</v>
          </cell>
          <cell r="G56">
            <v>16885</v>
          </cell>
          <cell r="H56">
            <v>1.0362681644506822E-4</v>
          </cell>
          <cell r="I56">
            <v>2.0725363289013643E-2</v>
          </cell>
          <cell r="J56">
            <v>2.2797899617915011E-2</v>
          </cell>
          <cell r="K56">
            <v>2.4870435946816375E-2</v>
          </cell>
          <cell r="L56">
            <v>2.6942972275717739E-2</v>
          </cell>
          <cell r="M56">
            <v>2.9015508604619104E-2</v>
          </cell>
          <cell r="N56">
            <v>3.0051776769069786E-2</v>
          </cell>
          <cell r="O56">
            <v>3.3160581262421829E-2</v>
          </cell>
          <cell r="P56">
            <v>3.5233117591323193E-2</v>
          </cell>
          <cell r="Q56">
            <v>3.6269385755773875E-2</v>
          </cell>
          <cell r="R56">
            <v>3.7305653920224557E-2</v>
          </cell>
          <cell r="S56">
            <v>3.7823788002449898E-2</v>
          </cell>
          <cell r="T56">
            <v>3.7823788002449898E-2</v>
          </cell>
          <cell r="U56">
            <v>3.7823788002449898E-2</v>
          </cell>
          <cell r="V56">
            <v>3.7305653920224557E-2</v>
          </cell>
          <cell r="W56">
            <v>3.2124313097971147E-2</v>
          </cell>
          <cell r="X56">
            <v>2.9015508604619104E-2</v>
          </cell>
          <cell r="Y56">
            <v>2.5906704111267057E-2</v>
          </cell>
          <cell r="Z56">
            <v>2.4870435946816375E-2</v>
          </cell>
          <cell r="AA56">
            <v>2.3834167782365693E-2</v>
          </cell>
          <cell r="AB56">
            <v>2.2797899617915011E-2</v>
          </cell>
          <cell r="AC56">
            <v>0.60569874212142372</v>
          </cell>
        </row>
        <row r="57">
          <cell r="A57" t="str">
            <v>City of Ellensburg - WA</v>
          </cell>
          <cell r="B57" t="str">
            <v>City of Ellensburg</v>
          </cell>
          <cell r="C57" t="str">
            <v>WA</v>
          </cell>
          <cell r="D57">
            <v>77003</v>
          </cell>
          <cell r="E57">
            <v>116679</v>
          </cell>
          <cell r="F57">
            <v>13398</v>
          </cell>
          <cell r="G57">
            <v>207080</v>
          </cell>
          <cell r="H57">
            <v>1.2708937607014941E-3</v>
          </cell>
          <cell r="I57">
            <v>0.25417875214029884</v>
          </cell>
          <cell r="J57">
            <v>0.27959662735432872</v>
          </cell>
          <cell r="K57">
            <v>0.3050145025683586</v>
          </cell>
          <cell r="L57">
            <v>0.33043237778238849</v>
          </cell>
          <cell r="M57">
            <v>0.35585025299641837</v>
          </cell>
          <cell r="N57">
            <v>0.36855919060343328</v>
          </cell>
          <cell r="O57">
            <v>0.40668600342447814</v>
          </cell>
          <cell r="P57">
            <v>0.43210387863850802</v>
          </cell>
          <cell r="Q57">
            <v>0.44481281624552294</v>
          </cell>
          <cell r="R57">
            <v>0.4575217538525379</v>
          </cell>
          <cell r="S57">
            <v>0.46387622265604533</v>
          </cell>
          <cell r="T57">
            <v>0.46387622265604533</v>
          </cell>
          <cell r="U57">
            <v>0.46387622265604533</v>
          </cell>
          <cell r="V57">
            <v>0.4575217538525379</v>
          </cell>
          <cell r="W57">
            <v>0.39397706581746317</v>
          </cell>
          <cell r="X57">
            <v>0.35585025299641837</v>
          </cell>
          <cell r="Y57">
            <v>0.31772344017537352</v>
          </cell>
          <cell r="Z57">
            <v>0.3050145025683586</v>
          </cell>
          <cell r="AA57">
            <v>0.29230556496134363</v>
          </cell>
          <cell r="AB57">
            <v>0.27959662735432872</v>
          </cell>
          <cell r="AC57">
            <v>7.4283740313002333</v>
          </cell>
        </row>
        <row r="58">
          <cell r="A58" t="str">
            <v>City of Eugene - OR</v>
          </cell>
          <cell r="B58" t="str">
            <v>City of Eugene</v>
          </cell>
          <cell r="C58" t="str">
            <v>OR</v>
          </cell>
          <cell r="D58">
            <v>1013771</v>
          </cell>
          <cell r="E58">
            <v>887091</v>
          </cell>
          <cell r="F58">
            <v>506016</v>
          </cell>
          <cell r="G58">
            <v>2406878</v>
          </cell>
          <cell r="H58">
            <v>1.4771519378837602E-2</v>
          </cell>
          <cell r="I58">
            <v>2.9543038757675206</v>
          </cell>
          <cell r="J58">
            <v>3.2497342633442723</v>
          </cell>
          <cell r="K58">
            <v>3.5451646509210244</v>
          </cell>
          <cell r="L58">
            <v>3.8405950384977765</v>
          </cell>
          <cell r="M58">
            <v>4.1360254260745286</v>
          </cell>
          <cell r="N58">
            <v>4.2837406198629049</v>
          </cell>
          <cell r="O58">
            <v>4.7268862012280328</v>
          </cell>
          <cell r="P58">
            <v>5.0223165888047845</v>
          </cell>
          <cell r="Q58">
            <v>5.1700317825931608</v>
          </cell>
          <cell r="R58">
            <v>5.317746976381537</v>
          </cell>
          <cell r="S58">
            <v>5.3916045732757247</v>
          </cell>
          <cell r="T58">
            <v>5.3916045732757247</v>
          </cell>
          <cell r="U58">
            <v>5.3916045732757247</v>
          </cell>
          <cell r="V58">
            <v>5.317746976381537</v>
          </cell>
          <cell r="W58">
            <v>4.5791710074396565</v>
          </cell>
          <cell r="X58">
            <v>4.1360254260745286</v>
          </cell>
          <cell r="Y58">
            <v>3.6928798447094007</v>
          </cell>
          <cell r="Z58">
            <v>3.5451646509210244</v>
          </cell>
          <cell r="AA58">
            <v>3.3974494571326486</v>
          </cell>
          <cell r="AB58">
            <v>3.2497342633442723</v>
          </cell>
          <cell r="AC58">
            <v>86.339530769305782</v>
          </cell>
        </row>
        <row r="59">
          <cell r="A59" t="str">
            <v>City of Forest Grove - OR</v>
          </cell>
          <cell r="B59" t="str">
            <v>City of Forest Grove</v>
          </cell>
          <cell r="C59" t="str">
            <v>OR</v>
          </cell>
          <cell r="D59">
            <v>112995</v>
          </cell>
          <cell r="E59">
            <v>42199</v>
          </cell>
          <cell r="F59">
            <v>81525</v>
          </cell>
          <cell r="G59">
            <v>236719</v>
          </cell>
          <cell r="H59">
            <v>1.4527945728196685E-3</v>
          </cell>
          <cell r="I59">
            <v>0.29055891456393368</v>
          </cell>
          <cell r="J59">
            <v>0.3196148060203271</v>
          </cell>
          <cell r="K59">
            <v>0.34867069747672047</v>
          </cell>
          <cell r="L59">
            <v>0.37772658893311384</v>
          </cell>
          <cell r="M59">
            <v>0.40678248038950721</v>
          </cell>
          <cell r="N59">
            <v>0.42131042611770386</v>
          </cell>
          <cell r="O59">
            <v>0.46489426330229394</v>
          </cell>
          <cell r="P59">
            <v>0.49395015475868731</v>
          </cell>
          <cell r="Q59">
            <v>0.50847810048688402</v>
          </cell>
          <cell r="R59">
            <v>0.52300604621508062</v>
          </cell>
          <cell r="S59">
            <v>0.53027001907917903</v>
          </cell>
          <cell r="T59">
            <v>0.53027001907917903</v>
          </cell>
          <cell r="U59">
            <v>0.53027001907917903</v>
          </cell>
          <cell r="V59">
            <v>0.52300604621508062</v>
          </cell>
          <cell r="W59">
            <v>0.45036631757409723</v>
          </cell>
          <cell r="X59">
            <v>0.40678248038950721</v>
          </cell>
          <cell r="Y59">
            <v>0.36319864320491713</v>
          </cell>
          <cell r="Z59">
            <v>0.34867069747672047</v>
          </cell>
          <cell r="AA59">
            <v>0.33414275174852376</v>
          </cell>
          <cell r="AB59">
            <v>0.3196148060203271</v>
          </cell>
          <cell r="AC59">
            <v>8.4915842781309632</v>
          </cell>
        </row>
        <row r="60">
          <cell r="A60" t="str">
            <v>City of Hermiston - OR</v>
          </cell>
          <cell r="B60" t="str">
            <v>City of Hermiston</v>
          </cell>
          <cell r="C60" t="str">
            <v>OR</v>
          </cell>
          <cell r="D60">
            <v>56076</v>
          </cell>
          <cell r="E60">
            <v>57021</v>
          </cell>
          <cell r="F60">
            <v>0</v>
          </cell>
          <cell r="G60">
            <v>113097</v>
          </cell>
          <cell r="H60">
            <v>6.9410021080769206E-4</v>
          </cell>
          <cell r="I60">
            <v>0.13882004216153843</v>
          </cell>
          <cell r="J60">
            <v>0.15270204637769225</v>
          </cell>
          <cell r="K60">
            <v>0.16658405059384609</v>
          </cell>
          <cell r="L60">
            <v>0.18046605480999994</v>
          </cell>
          <cell r="M60">
            <v>0.19434805902615376</v>
          </cell>
          <cell r="N60">
            <v>0.2012890611342307</v>
          </cell>
          <cell r="O60">
            <v>0.22211206745846146</v>
          </cell>
          <cell r="P60">
            <v>0.23599407167461531</v>
          </cell>
          <cell r="Q60">
            <v>0.24293507378269222</v>
          </cell>
          <cell r="R60">
            <v>0.24987607589076916</v>
          </cell>
          <cell r="S60">
            <v>0.25334657694480761</v>
          </cell>
          <cell r="T60">
            <v>0.25334657694480761</v>
          </cell>
          <cell r="U60">
            <v>0.25334657694480761</v>
          </cell>
          <cell r="V60">
            <v>0.24987607589076916</v>
          </cell>
          <cell r="W60">
            <v>0.21517106535038455</v>
          </cell>
          <cell r="X60">
            <v>0.19434805902615376</v>
          </cell>
          <cell r="Y60">
            <v>0.173525052701923</v>
          </cell>
          <cell r="Z60">
            <v>0.16658405059384609</v>
          </cell>
          <cell r="AA60">
            <v>0.15964304848576918</v>
          </cell>
          <cell r="AB60">
            <v>0.15270204637769225</v>
          </cell>
          <cell r="AC60">
            <v>4.0570157321709601</v>
          </cell>
        </row>
        <row r="61">
          <cell r="A61" t="str">
            <v>City of Heyburn - ID</v>
          </cell>
          <cell r="B61" t="str">
            <v>City of Heyburn</v>
          </cell>
          <cell r="C61" t="str">
            <v>ID</v>
          </cell>
          <cell r="D61">
            <v>17192</v>
          </cell>
          <cell r="E61">
            <v>6139</v>
          </cell>
          <cell r="F61">
            <v>12286</v>
          </cell>
          <cell r="G61">
            <v>35617</v>
          </cell>
          <cell r="H61">
            <v>2.1858906255990495E-4</v>
          </cell>
          <cell r="I61">
            <v>4.3717812511980987E-2</v>
          </cell>
          <cell r="J61">
            <v>4.8089593763179089E-2</v>
          </cell>
          <cell r="K61">
            <v>5.2461375014377185E-2</v>
          </cell>
          <cell r="L61">
            <v>5.6833156265575287E-2</v>
          </cell>
          <cell r="M61">
            <v>6.1204937516773382E-2</v>
          </cell>
          <cell r="N61">
            <v>6.339082814237243E-2</v>
          </cell>
          <cell r="O61">
            <v>6.9948500019169579E-2</v>
          </cell>
          <cell r="P61">
            <v>7.4320281270367688E-2</v>
          </cell>
          <cell r="Q61">
            <v>7.6506171895966729E-2</v>
          </cell>
          <cell r="R61">
            <v>7.8692062521565784E-2</v>
          </cell>
          <cell r="S61">
            <v>7.9785007834365304E-2</v>
          </cell>
          <cell r="T61">
            <v>7.9785007834365304E-2</v>
          </cell>
          <cell r="U61">
            <v>7.9785007834365304E-2</v>
          </cell>
          <cell r="V61">
            <v>7.8692062521565784E-2</v>
          </cell>
          <cell r="W61">
            <v>6.7762609393570539E-2</v>
          </cell>
          <cell r="X61">
            <v>6.1204937516773382E-2</v>
          </cell>
          <cell r="Y61">
            <v>5.4647265639976239E-2</v>
          </cell>
          <cell r="Z61">
            <v>5.2461375014377185E-2</v>
          </cell>
          <cell r="AA61">
            <v>5.0275484388778137E-2</v>
          </cell>
          <cell r="AB61">
            <v>4.8089593763179089E-2</v>
          </cell>
          <cell r="AC61">
            <v>1.2776530706626443</v>
          </cell>
        </row>
        <row r="62">
          <cell r="A62" t="str">
            <v>City of Idaho Falls - ID</v>
          </cell>
          <cell r="B62" t="str">
            <v>City of Idaho Falls</v>
          </cell>
          <cell r="C62" t="str">
            <v>ID</v>
          </cell>
          <cell r="D62">
            <v>293230</v>
          </cell>
          <cell r="E62">
            <v>310761</v>
          </cell>
          <cell r="F62">
            <v>94163</v>
          </cell>
          <cell r="G62">
            <v>698154</v>
          </cell>
          <cell r="H62">
            <v>4.2847187686343002E-3</v>
          </cell>
          <cell r="I62">
            <v>0.85694375372686005</v>
          </cell>
          <cell r="J62">
            <v>0.94263812909954603</v>
          </cell>
          <cell r="K62">
            <v>1.028332504472232</v>
          </cell>
          <cell r="L62">
            <v>1.114026879844918</v>
          </cell>
          <cell r="M62">
            <v>1.199721255217604</v>
          </cell>
          <cell r="N62">
            <v>1.242568442903947</v>
          </cell>
          <cell r="O62">
            <v>1.3711100059629762</v>
          </cell>
          <cell r="P62">
            <v>1.4568043813356621</v>
          </cell>
          <cell r="Q62">
            <v>1.4996515690220051</v>
          </cell>
          <cell r="R62">
            <v>1.5424987567083481</v>
          </cell>
          <cell r="S62">
            <v>1.5639223505515196</v>
          </cell>
          <cell r="T62">
            <v>1.5639223505515196</v>
          </cell>
          <cell r="U62">
            <v>1.5639223505515196</v>
          </cell>
          <cell r="V62">
            <v>1.5424987567083481</v>
          </cell>
          <cell r="W62">
            <v>1.328262818276633</v>
          </cell>
          <cell r="X62">
            <v>1.199721255217604</v>
          </cell>
          <cell r="Y62">
            <v>1.071179692158575</v>
          </cell>
          <cell r="Z62">
            <v>1.028332504472232</v>
          </cell>
          <cell r="AA62">
            <v>0.98548531678588902</v>
          </cell>
          <cell r="AB62">
            <v>0.94263812909954603</v>
          </cell>
          <cell r="AC62">
            <v>25.044181202667485</v>
          </cell>
        </row>
        <row r="63">
          <cell r="A63" t="str">
            <v>City of McCleary - WA</v>
          </cell>
          <cell r="B63" t="str">
            <v>City of McCleary</v>
          </cell>
          <cell r="C63" t="str">
            <v>WA</v>
          </cell>
          <cell r="D63">
            <v>15900</v>
          </cell>
          <cell r="E63">
            <v>3410</v>
          </cell>
          <cell r="F63">
            <v>13800</v>
          </cell>
          <cell r="G63">
            <v>33110</v>
          </cell>
          <cell r="H63">
            <v>2.0320307328967777E-4</v>
          </cell>
          <cell r="I63">
            <v>4.0640614657935552E-2</v>
          </cell>
          <cell r="J63">
            <v>4.4704676123729109E-2</v>
          </cell>
          <cell r="K63">
            <v>4.8768737589522666E-2</v>
          </cell>
          <cell r="L63">
            <v>5.2832799055316217E-2</v>
          </cell>
          <cell r="M63">
            <v>5.6896860521109774E-2</v>
          </cell>
          <cell r="N63">
            <v>5.8928891254006549E-2</v>
          </cell>
          <cell r="O63">
            <v>6.5024983452696888E-2</v>
          </cell>
          <cell r="P63">
            <v>6.9089044918490439E-2</v>
          </cell>
          <cell r="Q63">
            <v>7.1121075651387214E-2</v>
          </cell>
          <cell r="R63">
            <v>7.3153106384283989E-2</v>
          </cell>
          <cell r="S63">
            <v>7.4169121750732384E-2</v>
          </cell>
          <cell r="T63">
            <v>7.4169121750732384E-2</v>
          </cell>
          <cell r="U63">
            <v>7.4169121750732384E-2</v>
          </cell>
          <cell r="V63">
            <v>7.3153106384283989E-2</v>
          </cell>
          <cell r="W63">
            <v>6.2992952719800113E-2</v>
          </cell>
          <cell r="X63">
            <v>5.6896860521109774E-2</v>
          </cell>
          <cell r="Y63">
            <v>5.0800768322419441E-2</v>
          </cell>
          <cell r="Z63">
            <v>4.8768737589522666E-2</v>
          </cell>
          <cell r="AA63">
            <v>4.6736706856625884E-2</v>
          </cell>
          <cell r="AB63">
            <v>4.4704676123729109E-2</v>
          </cell>
          <cell r="AC63">
            <v>1.1877219633781666</v>
          </cell>
        </row>
        <row r="64">
          <cell r="A64" t="str">
            <v>City of McMinnville - OR</v>
          </cell>
          <cell r="B64" t="str">
            <v>City of McMinnville</v>
          </cell>
          <cell r="C64" t="str">
            <v>OR</v>
          </cell>
          <cell r="D64">
            <v>214557</v>
          </cell>
          <cell r="E64">
            <v>179917</v>
          </cell>
          <cell r="F64">
            <v>318621</v>
          </cell>
          <cell r="G64">
            <v>713095</v>
          </cell>
          <cell r="H64">
            <v>4.3764148458925629E-3</v>
          </cell>
          <cell r="I64">
            <v>0.87528296917851256</v>
          </cell>
          <cell r="J64">
            <v>0.9628112660963638</v>
          </cell>
          <cell r="K64">
            <v>1.0503395630142152</v>
          </cell>
          <cell r="L64">
            <v>1.1378678599320664</v>
          </cell>
          <cell r="M64">
            <v>1.2253961568499177</v>
          </cell>
          <cell r="N64">
            <v>1.2691603053088432</v>
          </cell>
          <cell r="O64">
            <v>1.4004527506856201</v>
          </cell>
          <cell r="P64">
            <v>1.4879810476034714</v>
          </cell>
          <cell r="Q64">
            <v>1.5317451960623971</v>
          </cell>
          <cell r="R64">
            <v>1.5755093445213226</v>
          </cell>
          <cell r="S64">
            <v>1.5973914187507854</v>
          </cell>
          <cell r="T64">
            <v>1.5973914187507854</v>
          </cell>
          <cell r="U64">
            <v>1.5973914187507854</v>
          </cell>
          <cell r="V64">
            <v>1.5755093445213226</v>
          </cell>
          <cell r="W64">
            <v>1.3566886022266944</v>
          </cell>
          <cell r="X64">
            <v>1.2253961568499177</v>
          </cell>
          <cell r="Y64">
            <v>1.0941037114731407</v>
          </cell>
          <cell r="Z64">
            <v>1.0503395630142152</v>
          </cell>
          <cell r="AA64">
            <v>1.0065754145552894</v>
          </cell>
          <cell r="AB64">
            <v>0.9628112660963638</v>
          </cell>
          <cell r="AC64">
            <v>25.580144774242029</v>
          </cell>
        </row>
        <row r="65">
          <cell r="A65" t="str">
            <v>City of Milton - WA</v>
          </cell>
          <cell r="B65" t="str">
            <v>City of Milton</v>
          </cell>
          <cell r="C65" t="str">
            <v>WA</v>
          </cell>
          <cell r="D65">
            <v>42916</v>
          </cell>
          <cell r="E65">
            <v>19267</v>
          </cell>
          <cell r="F65">
            <v>0</v>
          </cell>
          <cell r="G65">
            <v>62183</v>
          </cell>
          <cell r="H65">
            <v>3.8163022368988318E-4</v>
          </cell>
          <cell r="I65">
            <v>7.6326044737976634E-2</v>
          </cell>
          <cell r="J65">
            <v>8.3958649211774303E-2</v>
          </cell>
          <cell r="K65">
            <v>9.1591253685571958E-2</v>
          </cell>
          <cell r="L65">
            <v>9.9223858159369627E-2</v>
          </cell>
          <cell r="M65">
            <v>0.1068564626331673</v>
          </cell>
          <cell r="N65">
            <v>0.11067276487006612</v>
          </cell>
          <cell r="O65">
            <v>0.12212167158076262</v>
          </cell>
          <cell r="P65">
            <v>0.12975427605456027</v>
          </cell>
          <cell r="Q65">
            <v>0.1335705782914591</v>
          </cell>
          <cell r="R65">
            <v>0.13738688052835793</v>
          </cell>
          <cell r="S65">
            <v>0.13929503164680737</v>
          </cell>
          <cell r="T65">
            <v>0.13929503164680737</v>
          </cell>
          <cell r="U65">
            <v>0.13929503164680737</v>
          </cell>
          <cell r="V65">
            <v>0.13738688052835793</v>
          </cell>
          <cell r="W65">
            <v>0.11830536934386378</v>
          </cell>
          <cell r="X65">
            <v>0.1068564626331673</v>
          </cell>
          <cell r="Y65">
            <v>9.5407555922470799E-2</v>
          </cell>
          <cell r="Z65">
            <v>9.1591253685571958E-2</v>
          </cell>
          <cell r="AA65">
            <v>8.777495144867313E-2</v>
          </cell>
          <cell r="AB65">
            <v>8.3958649211774303E-2</v>
          </cell>
          <cell r="AC65">
            <v>2.230628657467367</v>
          </cell>
        </row>
        <row r="66">
          <cell r="A66" t="str">
            <v>City of Milton-Freewater - OR</v>
          </cell>
          <cell r="B66" t="str">
            <v>City of Milton-Freewater</v>
          </cell>
          <cell r="C66" t="str">
            <v>OR</v>
          </cell>
          <cell r="D66">
            <v>65840</v>
          </cell>
          <cell r="E66">
            <v>16301</v>
          </cell>
          <cell r="F66">
            <v>31721</v>
          </cell>
          <cell r="G66">
            <v>113862</v>
          </cell>
          <cell r="H66">
            <v>6.9879517761731462E-4</v>
          </cell>
          <cell r="I66">
            <v>0.13975903552346292</v>
          </cell>
          <cell r="J66">
            <v>0.15373493907580921</v>
          </cell>
          <cell r="K66">
            <v>0.1677108426281555</v>
          </cell>
          <cell r="L66">
            <v>0.18168674618050179</v>
          </cell>
          <cell r="M66">
            <v>0.19566264973284808</v>
          </cell>
          <cell r="N66">
            <v>0.20265060150902123</v>
          </cell>
          <cell r="O66">
            <v>0.22361445683754066</v>
          </cell>
          <cell r="P66">
            <v>0.23759036038988698</v>
          </cell>
          <cell r="Q66">
            <v>0.24457831216606013</v>
          </cell>
          <cell r="R66">
            <v>0.25156626394223325</v>
          </cell>
          <cell r="S66">
            <v>0.25506023983031983</v>
          </cell>
          <cell r="T66">
            <v>0.25506023983031983</v>
          </cell>
          <cell r="U66">
            <v>0.25506023983031983</v>
          </cell>
          <cell r="V66">
            <v>0.25156626394223325</v>
          </cell>
          <cell r="W66">
            <v>0.21662650506136752</v>
          </cell>
          <cell r="X66">
            <v>0.19566264973284808</v>
          </cell>
          <cell r="Y66">
            <v>0.17469879440432864</v>
          </cell>
          <cell r="Z66">
            <v>0.1677108426281555</v>
          </cell>
          <cell r="AA66">
            <v>0.16072289085198235</v>
          </cell>
          <cell r="AB66">
            <v>0.15373493907580921</v>
          </cell>
          <cell r="AC66">
            <v>4.0844578131732039</v>
          </cell>
        </row>
        <row r="67">
          <cell r="A67" t="str">
            <v>City of Minidoka - ID</v>
          </cell>
          <cell r="B67" t="str">
            <v>City of Minidoka</v>
          </cell>
          <cell r="C67" t="str">
            <v>ID</v>
          </cell>
          <cell r="D67">
            <v>749</v>
          </cell>
          <cell r="E67">
            <v>51</v>
          </cell>
          <cell r="F67">
            <v>0</v>
          </cell>
          <cell r="G67">
            <v>800</v>
          </cell>
          <cell r="H67">
            <v>4.9097692126772034E-6</v>
          </cell>
          <cell r="I67">
            <v>9.8195384253544076E-4</v>
          </cell>
          <cell r="J67">
            <v>1.0801492267889848E-3</v>
          </cell>
          <cell r="K67">
            <v>1.1783446110425289E-3</v>
          </cell>
          <cell r="L67">
            <v>1.2765399952960729E-3</v>
          </cell>
          <cell r="M67">
            <v>1.374735379549617E-3</v>
          </cell>
          <cell r="N67">
            <v>1.423833071676389E-3</v>
          </cell>
          <cell r="O67">
            <v>1.5711261480567051E-3</v>
          </cell>
          <cell r="P67">
            <v>1.6693215323102491E-3</v>
          </cell>
          <cell r="Q67">
            <v>1.7184192244370212E-3</v>
          </cell>
          <cell r="R67">
            <v>1.7675169165637932E-3</v>
          </cell>
          <cell r="S67">
            <v>1.7920657626271793E-3</v>
          </cell>
          <cell r="T67">
            <v>1.7920657626271793E-3</v>
          </cell>
          <cell r="U67">
            <v>1.7920657626271793E-3</v>
          </cell>
          <cell r="V67">
            <v>1.7675169165637932E-3</v>
          </cell>
          <cell r="W67">
            <v>1.5220284559299331E-3</v>
          </cell>
          <cell r="X67">
            <v>1.374735379549617E-3</v>
          </cell>
          <cell r="Y67">
            <v>1.2274423031693009E-3</v>
          </cell>
          <cell r="Z67">
            <v>1.1783446110425289E-3</v>
          </cell>
          <cell r="AA67">
            <v>1.1292469189157568E-3</v>
          </cell>
          <cell r="AB67">
            <v>1.0801492267889848E-3</v>
          </cell>
          <cell r="AC67">
            <v>2.8697601048098254E-2</v>
          </cell>
        </row>
        <row r="68">
          <cell r="A68" t="str">
            <v>City of Monmouth - OR</v>
          </cell>
          <cell r="B68" t="str">
            <v>City of Monmouth</v>
          </cell>
          <cell r="C68" t="str">
            <v>OR</v>
          </cell>
          <cell r="D68">
            <v>45684</v>
          </cell>
          <cell r="E68">
            <v>3598</v>
          </cell>
          <cell r="F68">
            <v>20867</v>
          </cell>
          <cell r="G68">
            <v>70149</v>
          </cell>
          <cell r="H68">
            <v>4.3051925062511639E-4</v>
          </cell>
          <cell r="I68">
            <v>8.6103850125023279E-2</v>
          </cell>
          <cell r="J68">
            <v>9.471423513752561E-2</v>
          </cell>
          <cell r="K68">
            <v>0.10332462015002794</v>
          </cell>
          <cell r="L68">
            <v>0.11193500516253026</v>
          </cell>
          <cell r="M68">
            <v>0.12054539017503259</v>
          </cell>
          <cell r="N68">
            <v>0.12485058268128375</v>
          </cell>
          <cell r="O68">
            <v>0.13776616020003724</v>
          </cell>
          <cell r="P68">
            <v>0.14637654521253957</v>
          </cell>
          <cell r="Q68">
            <v>0.15068173771879073</v>
          </cell>
          <cell r="R68">
            <v>0.1549869302250419</v>
          </cell>
          <cell r="S68">
            <v>0.15713952647816748</v>
          </cell>
          <cell r="T68">
            <v>0.15713952647816748</v>
          </cell>
          <cell r="U68">
            <v>0.15713952647816748</v>
          </cell>
          <cell r="V68">
            <v>0.1549869302250419</v>
          </cell>
          <cell r="W68">
            <v>0.13346096769378607</v>
          </cell>
          <cell r="X68">
            <v>0.12054539017503259</v>
          </cell>
          <cell r="Y68">
            <v>0.10762981265627909</v>
          </cell>
          <cell r="Z68">
            <v>0.10332462015002794</v>
          </cell>
          <cell r="AA68">
            <v>9.9019427643776775E-2</v>
          </cell>
          <cell r="AB68">
            <v>9.471423513752561E-2</v>
          </cell>
          <cell r="AC68">
            <v>2.5163850199038054</v>
          </cell>
        </row>
        <row r="69">
          <cell r="A69" t="str">
            <v>City of Plummer - ID</v>
          </cell>
          <cell r="B69" t="str">
            <v>City of Plummer</v>
          </cell>
          <cell r="C69" t="str">
            <v>ID</v>
          </cell>
          <cell r="D69">
            <v>9783</v>
          </cell>
          <cell r="E69">
            <v>7914</v>
          </cell>
          <cell r="F69">
            <v>14222</v>
          </cell>
          <cell r="G69">
            <v>31919</v>
          </cell>
          <cell r="H69">
            <v>1.9589365437430457E-4</v>
          </cell>
          <cell r="I69">
            <v>3.9178730874860915E-2</v>
          </cell>
          <cell r="J69">
            <v>4.3096603962347005E-2</v>
          </cell>
          <cell r="K69">
            <v>4.7014477049833095E-2</v>
          </cell>
          <cell r="L69">
            <v>5.0932350137319185E-2</v>
          </cell>
          <cell r="M69">
            <v>5.4850223224805282E-2</v>
          </cell>
          <cell r="N69">
            <v>5.6809159768548327E-2</v>
          </cell>
          <cell r="O69">
            <v>6.2685969399777469E-2</v>
          </cell>
          <cell r="P69">
            <v>6.6603842487263559E-2</v>
          </cell>
          <cell r="Q69">
            <v>6.8562779031006604E-2</v>
          </cell>
          <cell r="R69">
            <v>7.0521715574749649E-2</v>
          </cell>
          <cell r="S69">
            <v>7.1501183846621172E-2</v>
          </cell>
          <cell r="T69">
            <v>7.1501183846621172E-2</v>
          </cell>
          <cell r="U69">
            <v>7.1501183846621172E-2</v>
          </cell>
          <cell r="V69">
            <v>7.0521715574749649E-2</v>
          </cell>
          <cell r="W69">
            <v>6.0727032856034417E-2</v>
          </cell>
          <cell r="X69">
            <v>5.4850223224805282E-2</v>
          </cell>
          <cell r="Y69">
            <v>4.897341359357614E-2</v>
          </cell>
          <cell r="Z69">
            <v>4.7014477049833095E-2</v>
          </cell>
          <cell r="AA69">
            <v>4.505554050609005E-2</v>
          </cell>
          <cell r="AB69">
            <v>4.3096603962347005E-2</v>
          </cell>
          <cell r="AC69">
            <v>1.1449984098178103</v>
          </cell>
        </row>
        <row r="70">
          <cell r="A70" t="str">
            <v>City of Port Angeles - WA</v>
          </cell>
          <cell r="B70" t="str">
            <v>City of Port Angeles</v>
          </cell>
          <cell r="C70" t="str">
            <v>WA</v>
          </cell>
          <cell r="D70">
            <v>142871</v>
          </cell>
          <cell r="E70">
            <v>115143</v>
          </cell>
          <cell r="F70">
            <v>431762</v>
          </cell>
          <cell r="G70">
            <v>689776</v>
          </cell>
          <cell r="H70">
            <v>4.2333012105545383E-3</v>
          </cell>
          <cell r="I70">
            <v>0.84666024211090762</v>
          </cell>
          <cell r="J70">
            <v>0.93132626632199844</v>
          </cell>
          <cell r="K70">
            <v>1.0159922905330891</v>
          </cell>
          <cell r="L70">
            <v>1.10065831474418</v>
          </cell>
          <cell r="M70">
            <v>1.1853243389552708</v>
          </cell>
          <cell r="N70">
            <v>1.2276573510608162</v>
          </cell>
          <cell r="O70">
            <v>1.3546563873774522</v>
          </cell>
          <cell r="P70">
            <v>1.439322411588543</v>
          </cell>
          <cell r="Q70">
            <v>1.4816554236940884</v>
          </cell>
          <cell r="R70">
            <v>1.5239884357996338</v>
          </cell>
          <cell r="S70">
            <v>1.5451549418524064</v>
          </cell>
          <cell r="T70">
            <v>1.5451549418524064</v>
          </cell>
          <cell r="U70">
            <v>1.5451549418524064</v>
          </cell>
          <cell r="V70">
            <v>1.5239884357996338</v>
          </cell>
          <cell r="W70">
            <v>1.3123233752719068</v>
          </cell>
          <cell r="X70">
            <v>1.1853243389552708</v>
          </cell>
          <cell r="Y70">
            <v>1.0583253026386346</v>
          </cell>
          <cell r="Z70">
            <v>1.0159922905330891</v>
          </cell>
          <cell r="AA70">
            <v>0.97365927842754385</v>
          </cell>
          <cell r="AB70">
            <v>0.93132626632199844</v>
          </cell>
          <cell r="AC70">
            <v>24.743645575691275</v>
          </cell>
        </row>
        <row r="71">
          <cell r="A71" t="str">
            <v>City of Richland - WA</v>
          </cell>
          <cell r="B71" t="str">
            <v>City of Richland</v>
          </cell>
          <cell r="C71" t="str">
            <v>WA</v>
          </cell>
          <cell r="D71">
            <v>352079</v>
          </cell>
          <cell r="E71">
            <v>350522</v>
          </cell>
          <cell r="F71">
            <v>153693</v>
          </cell>
          <cell r="G71">
            <v>856294</v>
          </cell>
          <cell r="H71">
            <v>5.255257397750266E-3</v>
          </cell>
          <cell r="I71">
            <v>1.0510514795500532</v>
          </cell>
          <cell r="J71">
            <v>1.1561566275050585</v>
          </cell>
          <cell r="K71">
            <v>1.2612617754600639</v>
          </cell>
          <cell r="L71">
            <v>1.3663669234150693</v>
          </cell>
          <cell r="M71">
            <v>1.4714720713700744</v>
          </cell>
          <cell r="N71">
            <v>1.5240246453475772</v>
          </cell>
          <cell r="O71">
            <v>1.6816823672800851</v>
          </cell>
          <cell r="P71">
            <v>1.7867875152350905</v>
          </cell>
          <cell r="Q71">
            <v>1.8393400892125931</v>
          </cell>
          <cell r="R71">
            <v>1.8918926631900959</v>
          </cell>
          <cell r="S71">
            <v>1.918168950178847</v>
          </cell>
          <cell r="T71">
            <v>1.918168950178847</v>
          </cell>
          <cell r="U71">
            <v>1.918168950178847</v>
          </cell>
          <cell r="V71">
            <v>1.8918926631900959</v>
          </cell>
          <cell r="W71">
            <v>1.6291297933025826</v>
          </cell>
          <cell r="X71">
            <v>1.4714720713700744</v>
          </cell>
          <cell r="Y71">
            <v>1.3138143494375665</v>
          </cell>
          <cell r="Z71">
            <v>1.2612617754600639</v>
          </cell>
          <cell r="AA71">
            <v>1.2087092014825611</v>
          </cell>
          <cell r="AB71">
            <v>1.1561566275050585</v>
          </cell>
          <cell r="AC71">
            <v>30.716979489850306</v>
          </cell>
        </row>
        <row r="72">
          <cell r="A72" t="str">
            <v>City of Rupert - ID</v>
          </cell>
          <cell r="B72" t="str">
            <v>City of Rupert</v>
          </cell>
          <cell r="C72" t="str">
            <v>ID</v>
          </cell>
          <cell r="D72">
            <v>38505</v>
          </cell>
          <cell r="E72">
            <v>29241</v>
          </cell>
          <cell r="F72">
            <v>10152</v>
          </cell>
          <cell r="G72">
            <v>77898</v>
          </cell>
          <cell r="H72">
            <v>4.78076502661411E-4</v>
          </cell>
          <cell r="I72">
            <v>9.5615300532282205E-2</v>
          </cell>
          <cell r="J72">
            <v>0.10517683058551042</v>
          </cell>
          <cell r="K72">
            <v>0.11473836063873864</v>
          </cell>
          <cell r="L72">
            <v>0.12429989069196686</v>
          </cell>
          <cell r="M72">
            <v>0.13386142074519508</v>
          </cell>
          <cell r="N72">
            <v>0.1386421857718092</v>
          </cell>
          <cell r="O72">
            <v>0.15298448085165151</v>
          </cell>
          <cell r="P72">
            <v>0.16254601090487975</v>
          </cell>
          <cell r="Q72">
            <v>0.16732677593149384</v>
          </cell>
          <cell r="R72">
            <v>0.17210754095810796</v>
          </cell>
          <cell r="S72">
            <v>0.17449792347141502</v>
          </cell>
          <cell r="T72">
            <v>0.17449792347141502</v>
          </cell>
          <cell r="U72">
            <v>0.17449792347141502</v>
          </cell>
          <cell r="V72">
            <v>0.17210754095810796</v>
          </cell>
          <cell r="W72">
            <v>0.14820371582503741</v>
          </cell>
          <cell r="X72">
            <v>0.13386142074519508</v>
          </cell>
          <cell r="Y72">
            <v>0.11951912566535275</v>
          </cell>
          <cell r="Z72">
            <v>0.11473836063873864</v>
          </cell>
          <cell r="AA72">
            <v>0.10995759561212452</v>
          </cell>
          <cell r="AB72">
            <v>0.10517683058551042</v>
          </cell>
          <cell r="AC72">
            <v>2.7943571580559472</v>
          </cell>
        </row>
        <row r="73">
          <cell r="A73" t="str">
            <v>City of Salem - OR</v>
          </cell>
          <cell r="B73" t="str">
            <v>City of Salem</v>
          </cell>
          <cell r="C73" t="str">
            <v>OR</v>
          </cell>
          <cell r="D73">
            <v>191899</v>
          </cell>
          <cell r="E73">
            <v>107539</v>
          </cell>
          <cell r="F73">
            <v>23484</v>
          </cell>
          <cell r="G73">
            <v>322922</v>
          </cell>
          <cell r="H73">
            <v>1.9818406171201847E-3</v>
          </cell>
          <cell r="I73">
            <v>0.39636812342403693</v>
          </cell>
          <cell r="J73">
            <v>0.43600493576644062</v>
          </cell>
          <cell r="K73">
            <v>0.47564174810884435</v>
          </cell>
          <cell r="L73">
            <v>0.51527856045124798</v>
          </cell>
          <cell r="M73">
            <v>0.55491537279365177</v>
          </cell>
          <cell r="N73">
            <v>0.57473377896485356</v>
          </cell>
          <cell r="O73">
            <v>0.63418899747845914</v>
          </cell>
          <cell r="P73">
            <v>0.67382580982086282</v>
          </cell>
          <cell r="Q73">
            <v>0.69364421599206461</v>
          </cell>
          <cell r="R73">
            <v>0.7134626221632665</v>
          </cell>
          <cell r="S73">
            <v>0.72337182524886745</v>
          </cell>
          <cell r="T73">
            <v>0.72337182524886745</v>
          </cell>
          <cell r="U73">
            <v>0.72337182524886745</v>
          </cell>
          <cell r="V73">
            <v>0.7134626221632665</v>
          </cell>
          <cell r="W73">
            <v>0.61437059130725724</v>
          </cell>
          <cell r="X73">
            <v>0.55491537279365177</v>
          </cell>
          <cell r="Y73">
            <v>0.49546015428004619</v>
          </cell>
          <cell r="Z73">
            <v>0.47564174810884435</v>
          </cell>
          <cell r="AA73">
            <v>0.45582334193764251</v>
          </cell>
          <cell r="AB73">
            <v>0.43600493576644062</v>
          </cell>
          <cell r="AC73">
            <v>11.583858407067479</v>
          </cell>
        </row>
        <row r="74">
          <cell r="A74" t="str">
            <v>City of Seattle - WA</v>
          </cell>
          <cell r="B74" t="str">
            <v>City of Seattle</v>
          </cell>
          <cell r="C74" t="str">
            <v>WA</v>
          </cell>
          <cell r="D74">
            <v>3210219</v>
          </cell>
          <cell r="E74">
            <v>5299359</v>
          </cell>
          <cell r="F74">
            <v>1183258</v>
          </cell>
          <cell r="G74">
            <v>9693426</v>
          </cell>
          <cell r="H74">
            <v>5.9490605675205914E-2</v>
          </cell>
          <cell r="I74">
            <v>11.898121135041183</v>
          </cell>
          <cell r="J74">
            <v>13.087933248545301</v>
          </cell>
          <cell r="K74">
            <v>14.277745362049419</v>
          </cell>
          <cell r="L74">
            <v>15.467557475553537</v>
          </cell>
          <cell r="M74">
            <v>16.657369589057655</v>
          </cell>
          <cell r="N74">
            <v>17.252275645809714</v>
          </cell>
          <cell r="O74">
            <v>19.036993816065891</v>
          </cell>
          <cell r="P74">
            <v>20.226805929570009</v>
          </cell>
          <cell r="Q74">
            <v>20.821711986322072</v>
          </cell>
          <cell r="R74">
            <v>21.416618043074131</v>
          </cell>
          <cell r="S74">
            <v>21.71407107145016</v>
          </cell>
          <cell r="T74">
            <v>21.71407107145016</v>
          </cell>
          <cell r="U74">
            <v>21.71407107145016</v>
          </cell>
          <cell r="V74">
            <v>21.416618043074131</v>
          </cell>
          <cell r="W74">
            <v>18.442087759313832</v>
          </cell>
          <cell r="X74">
            <v>16.657369589057655</v>
          </cell>
          <cell r="Y74">
            <v>14.872651418801478</v>
          </cell>
          <cell r="Z74">
            <v>14.277745362049419</v>
          </cell>
          <cell r="AA74">
            <v>13.68283930529736</v>
          </cell>
          <cell r="AB74">
            <v>13.087933248545301</v>
          </cell>
          <cell r="AC74">
            <v>347.72259017157859</v>
          </cell>
        </row>
        <row r="75">
          <cell r="A75" t="str">
            <v>City of Soda Springs - ID</v>
          </cell>
          <cell r="B75" t="str">
            <v>City of Soda Springs</v>
          </cell>
          <cell r="C75" t="str">
            <v>ID</v>
          </cell>
          <cell r="D75">
            <v>12478</v>
          </cell>
          <cell r="E75">
            <v>12516</v>
          </cell>
          <cell r="F75">
            <v>314</v>
          </cell>
          <cell r="G75">
            <v>25308</v>
          </cell>
          <cell r="H75">
            <v>1.5532054904304334E-4</v>
          </cell>
          <cell r="I75">
            <v>3.1064109808608669E-2</v>
          </cell>
          <cell r="J75">
            <v>3.4170520789469534E-2</v>
          </cell>
          <cell r="K75">
            <v>3.7276931770330403E-2</v>
          </cell>
          <cell r="L75">
            <v>4.0383342751191272E-2</v>
          </cell>
          <cell r="M75">
            <v>4.3489753732052133E-2</v>
          </cell>
          <cell r="N75">
            <v>4.5042959222482568E-2</v>
          </cell>
          <cell r="O75">
            <v>4.9702575693773871E-2</v>
          </cell>
          <cell r="P75">
            <v>5.2808986674634732E-2</v>
          </cell>
          <cell r="Q75">
            <v>5.4362192165065167E-2</v>
          </cell>
          <cell r="R75">
            <v>5.5915397655495601E-2</v>
          </cell>
          <cell r="S75">
            <v>5.6692000400710818E-2</v>
          </cell>
          <cell r="T75">
            <v>5.6692000400710818E-2</v>
          </cell>
          <cell r="U75">
            <v>5.6692000400710818E-2</v>
          </cell>
          <cell r="V75">
            <v>5.5915397655495601E-2</v>
          </cell>
          <cell r="W75">
            <v>4.8149370203343436E-2</v>
          </cell>
          <cell r="X75">
            <v>4.3489753732052133E-2</v>
          </cell>
          <cell r="Y75">
            <v>3.8830137260760837E-2</v>
          </cell>
          <cell r="Z75">
            <v>3.7276931770330403E-2</v>
          </cell>
          <cell r="AA75">
            <v>3.5723726279899969E-2</v>
          </cell>
          <cell r="AB75">
            <v>3.4170520789469534E-2</v>
          </cell>
          <cell r="AC75">
            <v>0.90784860915658827</v>
          </cell>
        </row>
        <row r="76">
          <cell r="A76" t="str">
            <v>City of Springfield - OR</v>
          </cell>
          <cell r="B76" t="str">
            <v>City of Springfield</v>
          </cell>
          <cell r="C76" t="str">
            <v>OR</v>
          </cell>
          <cell r="D76">
            <v>405023</v>
          </cell>
          <cell r="E76">
            <v>262537</v>
          </cell>
          <cell r="F76">
            <v>148787</v>
          </cell>
          <cell r="G76">
            <v>816347</v>
          </cell>
          <cell r="H76">
            <v>5.0100942093267457E-3</v>
          </cell>
          <cell r="I76">
            <v>1.0020188418653491</v>
          </cell>
          <cell r="J76">
            <v>1.1022207260518841</v>
          </cell>
          <cell r="K76">
            <v>1.202422610238419</v>
          </cell>
          <cell r="L76">
            <v>1.3026244944249539</v>
          </cell>
          <cell r="M76">
            <v>1.4028263786114887</v>
          </cell>
          <cell r="N76">
            <v>1.4529273207047562</v>
          </cell>
          <cell r="O76">
            <v>1.6032301469845587</v>
          </cell>
          <cell r="P76">
            <v>1.7034320311710935</v>
          </cell>
          <cell r="Q76">
            <v>1.753532973264361</v>
          </cell>
          <cell r="R76">
            <v>1.8036339153576284</v>
          </cell>
          <cell r="S76">
            <v>1.8286843864042621</v>
          </cell>
          <cell r="T76">
            <v>1.8286843864042621</v>
          </cell>
          <cell r="U76">
            <v>1.8286843864042621</v>
          </cell>
          <cell r="V76">
            <v>1.8036339153576284</v>
          </cell>
          <cell r="W76">
            <v>1.5531292048912912</v>
          </cell>
          <cell r="X76">
            <v>1.4028263786114887</v>
          </cell>
          <cell r="Y76">
            <v>1.2525235523316864</v>
          </cell>
          <cell r="Z76">
            <v>1.202422610238419</v>
          </cell>
          <cell r="AA76">
            <v>1.1523216681451516</v>
          </cell>
          <cell r="AB76">
            <v>1.1022207260518841</v>
          </cell>
          <cell r="AC76">
            <v>29.284000653514827</v>
          </cell>
        </row>
        <row r="77">
          <cell r="A77" t="str">
            <v>City of Sumas - WA</v>
          </cell>
          <cell r="B77" t="str">
            <v>City of Sumas</v>
          </cell>
          <cell r="C77" t="str">
            <v>WA</v>
          </cell>
          <cell r="D77">
            <v>5262</v>
          </cell>
          <cell r="E77">
            <v>5300</v>
          </cell>
          <cell r="F77">
            <v>17525</v>
          </cell>
          <cell r="G77">
            <v>28087</v>
          </cell>
          <cell r="H77">
            <v>1.7237585984558075E-4</v>
          </cell>
          <cell r="I77">
            <v>3.4475171969116147E-2</v>
          </cell>
          <cell r="J77">
            <v>3.7922689166027763E-2</v>
          </cell>
          <cell r="K77">
            <v>4.137020636293938E-2</v>
          </cell>
          <cell r="L77">
            <v>4.4817723559850996E-2</v>
          </cell>
          <cell r="M77">
            <v>4.8265240756762612E-2</v>
          </cell>
          <cell r="N77">
            <v>4.9988999355218416E-2</v>
          </cell>
          <cell r="O77">
            <v>5.5160275150585844E-2</v>
          </cell>
          <cell r="P77">
            <v>5.8607792347497453E-2</v>
          </cell>
          <cell r="Q77">
            <v>6.0331550945953265E-2</v>
          </cell>
          <cell r="R77">
            <v>6.2055309544409069E-2</v>
          </cell>
          <cell r="S77">
            <v>6.2917188843636979E-2</v>
          </cell>
          <cell r="T77">
            <v>6.2917188843636979E-2</v>
          </cell>
          <cell r="U77">
            <v>6.2917188843636979E-2</v>
          </cell>
          <cell r="V77">
            <v>6.2055309544409069E-2</v>
          </cell>
          <cell r="W77">
            <v>5.3436516552130033E-2</v>
          </cell>
          <cell r="X77">
            <v>4.8265240756762612E-2</v>
          </cell>
          <cell r="Y77">
            <v>4.3093964961395191E-2</v>
          </cell>
          <cell r="Z77">
            <v>4.137020636293938E-2</v>
          </cell>
          <cell r="AA77">
            <v>3.9646447764483575E-2</v>
          </cell>
          <cell r="AB77">
            <v>3.7922689166027763E-2</v>
          </cell>
          <cell r="AC77">
            <v>1.0075369007974195</v>
          </cell>
        </row>
        <row r="78">
          <cell r="A78" t="str">
            <v>City of Tacoma - WA</v>
          </cell>
          <cell r="B78" t="str">
            <v>City of Tacoma</v>
          </cell>
          <cell r="C78" t="str">
            <v>WA</v>
          </cell>
          <cell r="D78">
            <v>1961595</v>
          </cell>
          <cell r="E78">
            <v>348847</v>
          </cell>
          <cell r="F78">
            <v>2500260</v>
          </cell>
          <cell r="G78">
            <v>4812736</v>
          </cell>
          <cell r="H78">
            <v>2.953677880192904E-2</v>
          </cell>
          <cell r="I78">
            <v>5.9073557603858085</v>
          </cell>
          <cell r="J78">
            <v>6.4980913364243884</v>
          </cell>
          <cell r="K78">
            <v>7.0888269124629693</v>
          </cell>
          <cell r="L78">
            <v>7.6795624885015501</v>
          </cell>
          <cell r="M78">
            <v>8.2702980645401318</v>
          </cell>
          <cell r="N78">
            <v>8.5656658525594214</v>
          </cell>
          <cell r="O78">
            <v>9.4517692166172935</v>
          </cell>
          <cell r="P78">
            <v>10.042504792655874</v>
          </cell>
          <cell r="Q78">
            <v>10.337872580675164</v>
          </cell>
          <cell r="R78">
            <v>10.633240368694455</v>
          </cell>
          <cell r="S78">
            <v>10.780924262704099</v>
          </cell>
          <cell r="T78">
            <v>10.780924262704099</v>
          </cell>
          <cell r="U78">
            <v>10.780924262704099</v>
          </cell>
          <cell r="V78">
            <v>10.633240368694455</v>
          </cell>
          <cell r="W78">
            <v>9.1564014285980022</v>
          </cell>
          <cell r="X78">
            <v>8.2702980645401318</v>
          </cell>
          <cell r="Y78">
            <v>7.3841947004822597</v>
          </cell>
          <cell r="Z78">
            <v>7.0888269124629693</v>
          </cell>
          <cell r="AA78">
            <v>6.7934591244436788</v>
          </cell>
          <cell r="AB78">
            <v>6.4980913364243884</v>
          </cell>
          <cell r="AC78">
            <v>172.64247209727523</v>
          </cell>
        </row>
        <row r="79">
          <cell r="A79" t="str">
            <v>City of Troy - MT</v>
          </cell>
          <cell r="B79" t="str">
            <v>City of Troy</v>
          </cell>
          <cell r="C79" t="str">
            <v>MT</v>
          </cell>
          <cell r="D79">
            <v>11283</v>
          </cell>
          <cell r="E79">
            <v>5287</v>
          </cell>
          <cell r="F79">
            <v>49</v>
          </cell>
          <cell r="G79">
            <v>16619</v>
          </cell>
          <cell r="H79">
            <v>1.0199431818185306E-4</v>
          </cell>
          <cell r="I79">
            <v>2.0398863636370612E-2</v>
          </cell>
          <cell r="J79">
            <v>2.2438750000007671E-2</v>
          </cell>
          <cell r="K79">
            <v>2.4478636363644734E-2</v>
          </cell>
          <cell r="L79">
            <v>2.6518522727281797E-2</v>
          </cell>
          <cell r="M79">
            <v>2.8558409090918856E-2</v>
          </cell>
          <cell r="N79">
            <v>2.9578352272737387E-2</v>
          </cell>
          <cell r="O79">
            <v>3.2638181818192981E-2</v>
          </cell>
          <cell r="P79">
            <v>3.4678068181830037E-2</v>
          </cell>
          <cell r="Q79">
            <v>3.5698011363648571E-2</v>
          </cell>
          <cell r="R79">
            <v>3.6717954545467099E-2</v>
          </cell>
          <cell r="S79">
            <v>3.7227926136376363E-2</v>
          </cell>
          <cell r="T79">
            <v>3.7227926136376363E-2</v>
          </cell>
          <cell r="U79">
            <v>3.7227926136376363E-2</v>
          </cell>
          <cell r="V79">
            <v>3.6717954545467099E-2</v>
          </cell>
          <cell r="W79">
            <v>3.1618238636374446E-2</v>
          </cell>
          <cell r="X79">
            <v>2.8558409090918856E-2</v>
          </cell>
          <cell r="Y79">
            <v>2.5498579545463265E-2</v>
          </cell>
          <cell r="Z79">
            <v>2.4478636363644734E-2</v>
          </cell>
          <cell r="AA79">
            <v>2.3458693181826203E-2</v>
          </cell>
          <cell r="AB79">
            <v>2.2438750000007671E-2</v>
          </cell>
          <cell r="AC79">
            <v>0.59615678977293107</v>
          </cell>
        </row>
        <row r="80">
          <cell r="A80" t="str">
            <v>City of Weiser - ID</v>
          </cell>
          <cell r="B80" t="str">
            <v>City of Weiser</v>
          </cell>
          <cell r="C80" t="str">
            <v>ID</v>
          </cell>
          <cell r="D80">
            <v>26074</v>
          </cell>
          <cell r="E80">
            <v>14404</v>
          </cell>
          <cell r="F80">
            <v>7257</v>
          </cell>
          <cell r="G80">
            <v>47735</v>
          </cell>
          <cell r="H80">
            <v>2.9295979170893287E-4</v>
          </cell>
          <cell r="I80">
            <v>5.8591958341786571E-2</v>
          </cell>
          <cell r="J80">
            <v>6.4451154175965225E-2</v>
          </cell>
          <cell r="K80">
            <v>7.0310350010143893E-2</v>
          </cell>
          <cell r="L80">
            <v>7.6169545844322548E-2</v>
          </cell>
          <cell r="M80">
            <v>8.2028741678501202E-2</v>
          </cell>
          <cell r="N80">
            <v>8.4958339595590529E-2</v>
          </cell>
          <cell r="O80">
            <v>9.3747133346858524E-2</v>
          </cell>
          <cell r="P80">
            <v>9.9606329181037179E-2</v>
          </cell>
          <cell r="Q80">
            <v>0.10253592709812651</v>
          </cell>
          <cell r="R80">
            <v>0.10546552501521583</v>
          </cell>
          <cell r="S80">
            <v>0.1069303239737605</v>
          </cell>
          <cell r="T80">
            <v>0.1069303239737605</v>
          </cell>
          <cell r="U80">
            <v>0.1069303239737605</v>
          </cell>
          <cell r="V80">
            <v>0.10546552501521583</v>
          </cell>
          <cell r="W80">
            <v>9.0817535429769183E-2</v>
          </cell>
          <cell r="X80">
            <v>8.2028741678501202E-2</v>
          </cell>
          <cell r="Y80">
            <v>7.323994792723322E-2</v>
          </cell>
          <cell r="Z80">
            <v>7.0310350010143893E-2</v>
          </cell>
          <cell r="AA80">
            <v>6.7380752093054566E-2</v>
          </cell>
          <cell r="AB80">
            <v>6.4451154175965225E-2</v>
          </cell>
          <cell r="AC80">
            <v>1.7123499825387125</v>
          </cell>
        </row>
        <row r="81">
          <cell r="A81" t="str">
            <v>Clatskanie Peoples Util Dist - OR</v>
          </cell>
          <cell r="B81" t="str">
            <v>Clatskanie Peoples Util Dist</v>
          </cell>
          <cell r="C81" t="str">
            <v>OR</v>
          </cell>
          <cell r="D81">
            <v>76432</v>
          </cell>
          <cell r="E81">
            <v>26113</v>
          </cell>
          <cell r="F81">
            <v>869833</v>
          </cell>
          <cell r="G81">
            <v>972378</v>
          </cell>
          <cell r="H81">
            <v>5.9676894593557921E-3</v>
          </cell>
          <cell r="I81">
            <v>1.1935378918711583</v>
          </cell>
          <cell r="J81">
            <v>1.3128916810582743</v>
          </cell>
          <cell r="K81">
            <v>1.4322454702453902</v>
          </cell>
          <cell r="L81">
            <v>1.5515992594325059</v>
          </cell>
          <cell r="M81">
            <v>1.6709530486196218</v>
          </cell>
          <cell r="N81">
            <v>1.7306299432131798</v>
          </cell>
          <cell r="O81">
            <v>1.9096606269938534</v>
          </cell>
          <cell r="P81">
            <v>2.0290144161809693</v>
          </cell>
          <cell r="Q81">
            <v>2.0886913107745273</v>
          </cell>
          <cell r="R81">
            <v>2.1483682053680853</v>
          </cell>
          <cell r="S81">
            <v>2.1782066526648642</v>
          </cell>
          <cell r="T81">
            <v>2.1782066526648642</v>
          </cell>
          <cell r="U81">
            <v>2.1782066526648642</v>
          </cell>
          <cell r="V81">
            <v>2.1483682053680853</v>
          </cell>
          <cell r="W81">
            <v>1.8499837324002955</v>
          </cell>
          <cell r="X81">
            <v>1.6709530486196218</v>
          </cell>
          <cell r="Y81">
            <v>1.4919223648389481</v>
          </cell>
          <cell r="Z81">
            <v>1.4322454702453902</v>
          </cell>
          <cell r="AA81">
            <v>1.3725685756518322</v>
          </cell>
          <cell r="AB81">
            <v>1.3128916810582743</v>
          </cell>
          <cell r="AC81">
            <v>34.881144889934603</v>
          </cell>
        </row>
        <row r="82">
          <cell r="A82" t="str">
            <v>Clearwater Power Company - ID</v>
          </cell>
          <cell r="B82" t="str">
            <v>Clearwater Power Company</v>
          </cell>
          <cell r="C82" t="str">
            <v>ID</v>
          </cell>
          <cell r="D82">
            <v>121058</v>
          </cell>
          <cell r="E82">
            <v>26514</v>
          </cell>
          <cell r="F82">
            <v>17813</v>
          </cell>
          <cell r="G82">
            <v>165385</v>
          </cell>
          <cell r="H82">
            <v>1.0150027265482741E-3</v>
          </cell>
          <cell r="I82">
            <v>0.20300054530965483</v>
          </cell>
          <cell r="J82">
            <v>0.22330059984062031</v>
          </cell>
          <cell r="K82">
            <v>0.24360065437158579</v>
          </cell>
          <cell r="L82">
            <v>0.2639007089025513</v>
          </cell>
          <cell r="M82">
            <v>0.28420076343351675</v>
          </cell>
          <cell r="N82">
            <v>0.2943507906989995</v>
          </cell>
          <cell r="O82">
            <v>0.3248008724954477</v>
          </cell>
          <cell r="P82">
            <v>0.34510092702641321</v>
          </cell>
          <cell r="Q82">
            <v>0.35525095429189596</v>
          </cell>
          <cell r="R82">
            <v>0.36540098155737866</v>
          </cell>
          <cell r="S82">
            <v>0.37047599519012003</v>
          </cell>
          <cell r="T82">
            <v>0.37047599519012003</v>
          </cell>
          <cell r="U82">
            <v>0.37047599519012003</v>
          </cell>
          <cell r="V82">
            <v>0.36540098155737866</v>
          </cell>
          <cell r="W82">
            <v>0.31465084522996495</v>
          </cell>
          <cell r="X82">
            <v>0.28420076343351675</v>
          </cell>
          <cell r="Y82">
            <v>0.25375068163706854</v>
          </cell>
          <cell r="Z82">
            <v>0.24360065437158579</v>
          </cell>
          <cell r="AA82">
            <v>0.23345062710610304</v>
          </cell>
          <cell r="AB82">
            <v>0.22330059984062031</v>
          </cell>
          <cell r="AC82">
            <v>5.9326909366746623</v>
          </cell>
        </row>
        <row r="83">
          <cell r="A83" t="str">
            <v>Clearwater Power Company - WA</v>
          </cell>
          <cell r="B83" t="str">
            <v>Clearwater Power Company</v>
          </cell>
          <cell r="C83" t="str">
            <v>WA</v>
          </cell>
          <cell r="D83">
            <v>10042</v>
          </cell>
          <cell r="E83">
            <v>3172</v>
          </cell>
          <cell r="F83">
            <v>4404</v>
          </cell>
          <cell r="G83">
            <v>17618</v>
          </cell>
          <cell r="H83">
            <v>1.0812539248618372E-4</v>
          </cell>
          <cell r="I83">
            <v>2.1625078497236744E-2</v>
          </cell>
          <cell r="J83">
            <v>2.3787586346960418E-2</v>
          </cell>
          <cell r="K83">
            <v>2.5950094196684093E-2</v>
          </cell>
          <cell r="L83">
            <v>2.8112602046407767E-2</v>
          </cell>
          <cell r="M83">
            <v>3.0275109896131441E-2</v>
          </cell>
          <cell r="N83">
            <v>3.1356363820993279E-2</v>
          </cell>
          <cell r="O83">
            <v>3.460012559557879E-2</v>
          </cell>
          <cell r="P83">
            <v>3.6762633445302464E-2</v>
          </cell>
          <cell r="Q83">
            <v>3.7843887370164302E-2</v>
          </cell>
          <cell r="R83">
            <v>3.8925141295026139E-2</v>
          </cell>
          <cell r="S83">
            <v>3.9465768257457054E-2</v>
          </cell>
          <cell r="T83">
            <v>3.9465768257457054E-2</v>
          </cell>
          <cell r="U83">
            <v>3.9465768257457054E-2</v>
          </cell>
          <cell r="V83">
            <v>3.8925141295026139E-2</v>
          </cell>
          <cell r="W83">
            <v>3.3518871670716953E-2</v>
          </cell>
          <cell r="X83">
            <v>3.0275109896131441E-2</v>
          </cell>
          <cell r="Y83">
            <v>2.703134812154593E-2</v>
          </cell>
          <cell r="Z83">
            <v>2.5950094196684093E-2</v>
          </cell>
          <cell r="AA83">
            <v>2.4868840271822255E-2</v>
          </cell>
          <cell r="AB83">
            <v>2.3787586346960418E-2</v>
          </cell>
          <cell r="AC83">
            <v>0.63199291908174382</v>
          </cell>
        </row>
        <row r="84">
          <cell r="A84" t="str">
            <v>Clearwater Power Company - OR</v>
          </cell>
          <cell r="B84" t="str">
            <v>Clearwater Power Company</v>
          </cell>
          <cell r="C84" t="str">
            <v>OR</v>
          </cell>
          <cell r="D84">
            <v>1584</v>
          </cell>
          <cell r="E84">
            <v>259</v>
          </cell>
          <cell r="F84">
            <v>0</v>
          </cell>
          <cell r="G84">
            <v>1843</v>
          </cell>
          <cell r="H84">
            <v>1.1310880823705107E-5</v>
          </cell>
          <cell r="I84">
            <v>2.2621761647410215E-3</v>
          </cell>
          <cell r="J84">
            <v>2.4883937812151236E-3</v>
          </cell>
          <cell r="K84">
            <v>2.7146113976892258E-3</v>
          </cell>
          <cell r="L84">
            <v>2.9408290141633279E-3</v>
          </cell>
          <cell r="M84">
            <v>3.16704663063743E-3</v>
          </cell>
          <cell r="N84">
            <v>3.2801554388744809E-3</v>
          </cell>
          <cell r="O84">
            <v>3.6194818635856343E-3</v>
          </cell>
          <cell r="P84">
            <v>3.8456994800597361E-3</v>
          </cell>
          <cell r="Q84">
            <v>3.9588082882967869E-3</v>
          </cell>
          <cell r="R84">
            <v>4.0719170965338386E-3</v>
          </cell>
          <cell r="S84">
            <v>4.1284715006523641E-3</v>
          </cell>
          <cell r="T84">
            <v>4.1284715006523641E-3</v>
          </cell>
          <cell r="U84">
            <v>4.1284715006523641E-3</v>
          </cell>
          <cell r="V84">
            <v>4.0719170965338386E-3</v>
          </cell>
          <cell r="W84">
            <v>3.5063730553485831E-3</v>
          </cell>
          <cell r="X84">
            <v>3.16704663063743E-3</v>
          </cell>
          <cell r="Y84">
            <v>2.8277202059262766E-3</v>
          </cell>
          <cell r="Z84">
            <v>2.7146113976892258E-3</v>
          </cell>
          <cell r="AA84">
            <v>2.6015025894521745E-3</v>
          </cell>
          <cell r="AB84">
            <v>2.4883937812151236E-3</v>
          </cell>
          <cell r="AC84">
            <v>6.6112098414556342E-2</v>
          </cell>
        </row>
        <row r="85">
          <cell r="A85" t="str">
            <v>Columbia Basin Elec Cooperative, Inc - OR</v>
          </cell>
          <cell r="B85" t="str">
            <v>Columbia Basin Elec Cooperative, Inc</v>
          </cell>
          <cell r="C85" t="str">
            <v>OR</v>
          </cell>
          <cell r="D85">
            <v>44826</v>
          </cell>
          <cell r="E85">
            <v>25044</v>
          </cell>
          <cell r="F85">
            <v>32793</v>
          </cell>
          <cell r="G85">
            <v>102663</v>
          </cell>
          <cell r="H85">
            <v>6.3006454585134964E-4</v>
          </cell>
          <cell r="I85">
            <v>0.12601290917026992</v>
          </cell>
          <cell r="J85">
            <v>0.13861420008729691</v>
          </cell>
          <cell r="K85">
            <v>0.15121549100432391</v>
          </cell>
          <cell r="L85">
            <v>0.16381678192135091</v>
          </cell>
          <cell r="M85">
            <v>0.1764180728383779</v>
          </cell>
          <cell r="N85">
            <v>0.1827187182968914</v>
          </cell>
          <cell r="O85">
            <v>0.2016206546724319</v>
          </cell>
          <cell r="P85">
            <v>0.21422194558945887</v>
          </cell>
          <cell r="Q85">
            <v>0.22052259104797237</v>
          </cell>
          <cell r="R85">
            <v>0.22682323650648586</v>
          </cell>
          <cell r="S85">
            <v>0.22997355923574261</v>
          </cell>
          <cell r="T85">
            <v>0.22997355923574261</v>
          </cell>
          <cell r="U85">
            <v>0.22997355923574261</v>
          </cell>
          <cell r="V85">
            <v>0.22682323650648586</v>
          </cell>
          <cell r="W85">
            <v>0.1953200092139184</v>
          </cell>
          <cell r="X85">
            <v>0.1764180728383779</v>
          </cell>
          <cell r="Y85">
            <v>0.15751613646283741</v>
          </cell>
          <cell r="Z85">
            <v>0.15121549100432391</v>
          </cell>
          <cell r="AA85">
            <v>0.14491484554581041</v>
          </cell>
          <cell r="AB85">
            <v>0.13861420008729691</v>
          </cell>
          <cell r="AC85">
            <v>3.6827272705011387</v>
          </cell>
        </row>
        <row r="86">
          <cell r="A86" t="str">
            <v>Columbia Power Coop Assn Inc - OR</v>
          </cell>
          <cell r="B86" t="str">
            <v>Columbia Power Coop Assn Inc</v>
          </cell>
          <cell r="C86" t="str">
            <v>OR</v>
          </cell>
          <cell r="D86">
            <v>15006</v>
          </cell>
          <cell r="E86">
            <v>5464</v>
          </cell>
          <cell r="F86">
            <v>5599</v>
          </cell>
          <cell r="G86">
            <v>26069</v>
          </cell>
          <cell r="H86">
            <v>1.5999096700660252E-4</v>
          </cell>
          <cell r="I86">
            <v>3.1998193401320506E-2</v>
          </cell>
          <cell r="J86">
            <v>3.5198012741452553E-2</v>
          </cell>
          <cell r="K86">
            <v>3.8397832081584607E-2</v>
          </cell>
          <cell r="L86">
            <v>4.1597651421716654E-2</v>
          </cell>
          <cell r="M86">
            <v>4.4797470761848708E-2</v>
          </cell>
          <cell r="N86">
            <v>4.6397380431914735E-2</v>
          </cell>
          <cell r="O86">
            <v>5.1197109442112809E-2</v>
          </cell>
          <cell r="P86">
            <v>5.4396928782244856E-2</v>
          </cell>
          <cell r="Q86">
            <v>5.5996838452310883E-2</v>
          </cell>
          <cell r="R86">
            <v>5.759674812237691E-2</v>
          </cell>
          <cell r="S86">
            <v>5.8396702957409924E-2</v>
          </cell>
          <cell r="T86">
            <v>5.8396702957409924E-2</v>
          </cell>
          <cell r="U86">
            <v>5.8396702957409924E-2</v>
          </cell>
          <cell r="V86">
            <v>5.759674812237691E-2</v>
          </cell>
          <cell r="W86">
            <v>4.9597199772046782E-2</v>
          </cell>
          <cell r="X86">
            <v>4.4797470761848708E-2</v>
          </cell>
          <cell r="Y86">
            <v>3.9997741751650634E-2</v>
          </cell>
          <cell r="Z86">
            <v>3.8397832081584607E-2</v>
          </cell>
          <cell r="AA86">
            <v>3.679792241151858E-2</v>
          </cell>
          <cell r="AB86">
            <v>3.5198012741452553E-2</v>
          </cell>
          <cell r="AC86">
            <v>0.93514720215359171</v>
          </cell>
        </row>
        <row r="87">
          <cell r="A87" t="str">
            <v>Columbia River Peoples Ut Dist - OR</v>
          </cell>
          <cell r="B87" t="str">
            <v>Columbia River Peoples Ut Dist</v>
          </cell>
          <cell r="C87" t="str">
            <v>OR</v>
          </cell>
          <cell r="D87">
            <v>218328</v>
          </cell>
          <cell r="E87">
            <v>89121</v>
          </cell>
          <cell r="F87">
            <v>164277</v>
          </cell>
          <cell r="G87">
            <v>471726</v>
          </cell>
          <cell r="H87">
            <v>2.895082239524208E-3</v>
          </cell>
          <cell r="I87">
            <v>0.57901644790484164</v>
          </cell>
          <cell r="J87">
            <v>0.63691809269532573</v>
          </cell>
          <cell r="K87">
            <v>0.69481973748580994</v>
          </cell>
          <cell r="L87">
            <v>0.75272138227629404</v>
          </cell>
          <cell r="M87">
            <v>0.81062302706677825</v>
          </cell>
          <cell r="N87">
            <v>0.83957384946202029</v>
          </cell>
          <cell r="O87">
            <v>0.92642631664774655</v>
          </cell>
          <cell r="P87">
            <v>0.98432796143823076</v>
          </cell>
          <cell r="Q87">
            <v>1.0132787838334727</v>
          </cell>
          <cell r="R87">
            <v>1.0422296062287149</v>
          </cell>
          <cell r="S87">
            <v>1.0567050174263359</v>
          </cell>
          <cell r="T87">
            <v>1.0567050174263359</v>
          </cell>
          <cell r="U87">
            <v>1.0567050174263359</v>
          </cell>
          <cell r="V87">
            <v>1.0422296062287149</v>
          </cell>
          <cell r="W87">
            <v>0.8974754942525045</v>
          </cell>
          <cell r="X87">
            <v>0.81062302706677825</v>
          </cell>
          <cell r="Y87">
            <v>0.72377055988105199</v>
          </cell>
          <cell r="Z87">
            <v>0.69481973748580994</v>
          </cell>
          <cell r="AA87">
            <v>0.66586891509056778</v>
          </cell>
          <cell r="AB87">
            <v>0.63691809269532573</v>
          </cell>
          <cell r="AC87">
            <v>16.921755690018994</v>
          </cell>
        </row>
        <row r="88">
          <cell r="A88" t="str">
            <v>Columbia Rural Elec Assn, Inc - WA</v>
          </cell>
          <cell r="B88" t="str">
            <v>Columbia Rural Elec Assn, Inc</v>
          </cell>
          <cell r="C88" t="str">
            <v>WA</v>
          </cell>
          <cell r="D88">
            <v>47832</v>
          </cell>
          <cell r="E88">
            <v>34143</v>
          </cell>
          <cell r="F88">
            <v>210486</v>
          </cell>
          <cell r="G88">
            <v>292461</v>
          </cell>
          <cell r="H88">
            <v>1.7948950171359844E-3</v>
          </cell>
          <cell r="I88">
            <v>0.35897900342719685</v>
          </cell>
          <cell r="J88">
            <v>0.39487690376991658</v>
          </cell>
          <cell r="K88">
            <v>0.43077480411263624</v>
          </cell>
          <cell r="L88">
            <v>0.46667270445535591</v>
          </cell>
          <cell r="M88">
            <v>0.50257060479807558</v>
          </cell>
          <cell r="N88">
            <v>0.52051955496943547</v>
          </cell>
          <cell r="O88">
            <v>0.57436640548351503</v>
          </cell>
          <cell r="P88">
            <v>0.6102643058262347</v>
          </cell>
          <cell r="Q88">
            <v>0.62821325599759459</v>
          </cell>
          <cell r="R88">
            <v>0.64616220616895437</v>
          </cell>
          <cell r="S88">
            <v>0.65513668125463431</v>
          </cell>
          <cell r="T88">
            <v>0.65513668125463431</v>
          </cell>
          <cell r="U88">
            <v>0.65513668125463431</v>
          </cell>
          <cell r="V88">
            <v>0.64616220616895437</v>
          </cell>
          <cell r="W88">
            <v>0.55641745531215514</v>
          </cell>
          <cell r="X88">
            <v>0.50257060479807558</v>
          </cell>
          <cell r="Y88">
            <v>0.44872375428399608</v>
          </cell>
          <cell r="Z88">
            <v>0.43077480411263624</v>
          </cell>
          <cell r="AA88">
            <v>0.41282585394127641</v>
          </cell>
          <cell r="AB88">
            <v>0.39487690376991658</v>
          </cell>
          <cell r="AC88">
            <v>10.491161375159828</v>
          </cell>
        </row>
        <row r="89">
          <cell r="A89" t="str">
            <v>Columbia Rural Elec Assn, Inc - OR</v>
          </cell>
          <cell r="B89" t="str">
            <v>Columbia Rural Elec Assn, Inc</v>
          </cell>
          <cell r="C89" t="str">
            <v>OR</v>
          </cell>
          <cell r="D89">
            <v>835</v>
          </cell>
          <cell r="E89">
            <v>164</v>
          </cell>
          <cell r="F89">
            <v>4098</v>
          </cell>
          <cell r="G89">
            <v>5097</v>
          </cell>
          <cell r="H89">
            <v>3.1281367096269629E-5</v>
          </cell>
          <cell r="I89">
            <v>6.2562734192539255E-3</v>
          </cell>
          <cell r="J89">
            <v>6.8819007611793182E-3</v>
          </cell>
          <cell r="K89">
            <v>7.5075281031047108E-3</v>
          </cell>
          <cell r="L89">
            <v>8.1331554450301043E-3</v>
          </cell>
          <cell r="M89">
            <v>8.758782786955497E-3</v>
          </cell>
          <cell r="N89">
            <v>9.0715964579181924E-3</v>
          </cell>
          <cell r="O89">
            <v>1.0010037470806282E-2</v>
          </cell>
          <cell r="P89">
            <v>1.0635664812731673E-2</v>
          </cell>
          <cell r="Q89">
            <v>1.094847848369437E-2</v>
          </cell>
          <cell r="R89">
            <v>1.1261292154657066E-2</v>
          </cell>
          <cell r="S89">
            <v>1.1417698990138414E-2</v>
          </cell>
          <cell r="T89">
            <v>1.1417698990138414E-2</v>
          </cell>
          <cell r="U89">
            <v>1.1417698990138414E-2</v>
          </cell>
          <cell r="V89">
            <v>1.1261292154657066E-2</v>
          </cell>
          <cell r="W89">
            <v>9.6972237998435851E-3</v>
          </cell>
          <cell r="X89">
            <v>8.758782786955497E-3</v>
          </cell>
          <cell r="Y89">
            <v>7.8203417740674071E-3</v>
          </cell>
          <cell r="Z89">
            <v>7.5075281031047108E-3</v>
          </cell>
          <cell r="AA89">
            <v>7.1947144321420145E-3</v>
          </cell>
          <cell r="AB89">
            <v>6.8819007611793182E-3</v>
          </cell>
          <cell r="AC89">
            <v>0.18283959067769598</v>
          </cell>
        </row>
        <row r="90">
          <cell r="A90" t="str">
            <v>Consumers Power, Inc - OR</v>
          </cell>
          <cell r="B90" t="str">
            <v>Consumers Power, Inc</v>
          </cell>
          <cell r="C90" t="str">
            <v>OR</v>
          </cell>
          <cell r="D90">
            <v>276163</v>
          </cell>
          <cell r="E90">
            <v>103037</v>
          </cell>
          <cell r="F90">
            <v>15469</v>
          </cell>
          <cell r="G90">
            <v>394669</v>
          </cell>
          <cell r="H90">
            <v>2.4221671317476239E-3</v>
          </cell>
          <cell r="I90">
            <v>0.4844334263495248</v>
          </cell>
          <cell r="J90">
            <v>0.53287676898447722</v>
          </cell>
          <cell r="K90">
            <v>0.58132011161942976</v>
          </cell>
          <cell r="L90">
            <v>0.62976345425438218</v>
          </cell>
          <cell r="M90">
            <v>0.67820679688933472</v>
          </cell>
          <cell r="N90">
            <v>0.70242846820681093</v>
          </cell>
          <cell r="O90">
            <v>0.77509348215923968</v>
          </cell>
          <cell r="P90">
            <v>0.8235368247941921</v>
          </cell>
          <cell r="Q90">
            <v>0.84775849611166831</v>
          </cell>
          <cell r="R90">
            <v>0.87198016742914464</v>
          </cell>
          <cell r="S90">
            <v>0.88409100308788269</v>
          </cell>
          <cell r="T90">
            <v>0.88409100308788269</v>
          </cell>
          <cell r="U90">
            <v>0.88409100308788269</v>
          </cell>
          <cell r="V90">
            <v>0.87198016742914464</v>
          </cell>
          <cell r="W90">
            <v>0.75087181084176347</v>
          </cell>
          <cell r="X90">
            <v>0.67820679688933472</v>
          </cell>
          <cell r="Y90">
            <v>0.60554178293690597</v>
          </cell>
          <cell r="Z90">
            <v>0.58132011161942976</v>
          </cell>
          <cell r="AA90">
            <v>0.55709844030195355</v>
          </cell>
          <cell r="AB90">
            <v>0.53287676898447722</v>
          </cell>
          <cell r="AC90">
            <v>14.157566885064861</v>
          </cell>
        </row>
        <row r="91">
          <cell r="A91" t="str">
            <v>Coos-Curry Electric Coop, Inc - OR</v>
          </cell>
          <cell r="B91" t="str">
            <v>Coos-Curry Electric Coop, Inc</v>
          </cell>
          <cell r="C91" t="str">
            <v>OR</v>
          </cell>
          <cell r="D91">
            <v>197754</v>
          </cell>
          <cell r="E91">
            <v>93986</v>
          </cell>
          <cell r="F91">
            <v>42073</v>
          </cell>
          <cell r="G91">
            <v>333813</v>
          </cell>
          <cell r="H91">
            <v>2.0486809877392691E-3</v>
          </cell>
          <cell r="I91">
            <v>0.40973619754785379</v>
          </cell>
          <cell r="J91">
            <v>0.4507098173026392</v>
          </cell>
          <cell r="K91">
            <v>0.49168343705742457</v>
          </cell>
          <cell r="L91">
            <v>0.53265705681220998</v>
          </cell>
          <cell r="M91">
            <v>0.57363067656699529</v>
          </cell>
          <cell r="N91">
            <v>0.594117486444388</v>
          </cell>
          <cell r="O91">
            <v>0.65557791607656613</v>
          </cell>
          <cell r="P91">
            <v>0.69655153583135143</v>
          </cell>
          <cell r="Q91">
            <v>0.71703834570874414</v>
          </cell>
          <cell r="R91">
            <v>0.73752515558613685</v>
          </cell>
          <cell r="S91">
            <v>0.7477685605248332</v>
          </cell>
          <cell r="T91">
            <v>0.7477685605248332</v>
          </cell>
          <cell r="U91">
            <v>0.7477685605248332</v>
          </cell>
          <cell r="V91">
            <v>0.73752515558613685</v>
          </cell>
          <cell r="W91">
            <v>0.63509110619917342</v>
          </cell>
          <cell r="X91">
            <v>0.57363067656699529</v>
          </cell>
          <cell r="Y91">
            <v>0.51217024693481727</v>
          </cell>
          <cell r="Z91">
            <v>0.49168343705742457</v>
          </cell>
          <cell r="AA91">
            <v>0.47119662718003186</v>
          </cell>
          <cell r="AB91">
            <v>0.4507098173026392</v>
          </cell>
          <cell r="AC91">
            <v>11.974540373336028</v>
          </cell>
        </row>
        <row r="92">
          <cell r="A92" t="str">
            <v>Douglas Electric Coop, Inc - OR</v>
          </cell>
          <cell r="B92" t="str">
            <v>Douglas Electric Coop, Inc</v>
          </cell>
          <cell r="C92" t="str">
            <v>OR</v>
          </cell>
          <cell r="D92">
            <v>123916</v>
          </cell>
          <cell r="E92">
            <v>18237</v>
          </cell>
          <cell r="F92">
            <v>7552</v>
          </cell>
          <cell r="G92">
            <v>149705</v>
          </cell>
          <cell r="H92">
            <v>9.1877124997980094E-4</v>
          </cell>
          <cell r="I92">
            <v>0.18375424999596018</v>
          </cell>
          <cell r="J92">
            <v>0.2021296749955562</v>
          </cell>
          <cell r="K92">
            <v>0.22050509999515222</v>
          </cell>
          <cell r="L92">
            <v>0.23888052499474824</v>
          </cell>
          <cell r="M92">
            <v>0.25725594999434426</v>
          </cell>
          <cell r="N92">
            <v>0.26644366249414225</v>
          </cell>
          <cell r="O92">
            <v>0.29400679999353629</v>
          </cell>
          <cell r="P92">
            <v>0.31238222499313234</v>
          </cell>
          <cell r="Q92">
            <v>0.32156993749293034</v>
          </cell>
          <cell r="R92">
            <v>0.33075764999272833</v>
          </cell>
          <cell r="S92">
            <v>0.33535150624262733</v>
          </cell>
          <cell r="T92">
            <v>0.33535150624262733</v>
          </cell>
          <cell r="U92">
            <v>0.33535150624262733</v>
          </cell>
          <cell r="V92">
            <v>0.33075764999272833</v>
          </cell>
          <cell r="W92">
            <v>0.2848190874937383</v>
          </cell>
          <cell r="X92">
            <v>0.25725594999434426</v>
          </cell>
          <cell r="Y92">
            <v>0.22969281249495024</v>
          </cell>
          <cell r="Z92">
            <v>0.22050509999515222</v>
          </cell>
          <cell r="AA92">
            <v>0.21131738749535423</v>
          </cell>
          <cell r="AB92">
            <v>0.2021296749955562</v>
          </cell>
          <cell r="AC92">
            <v>5.3702179561319365</v>
          </cell>
        </row>
        <row r="93">
          <cell r="A93" t="str">
            <v>East End Mutual Elec Co Ltd - ID</v>
          </cell>
          <cell r="B93" t="str">
            <v>East End Mutual Elec Co Ltd</v>
          </cell>
          <cell r="C93" t="str">
            <v>ID</v>
          </cell>
          <cell r="D93">
            <v>13000</v>
          </cell>
          <cell r="E93">
            <v>0</v>
          </cell>
          <cell r="F93">
            <v>7000</v>
          </cell>
          <cell r="G93">
            <v>20000</v>
          </cell>
          <cell r="H93">
            <v>1.2274423031693009E-4</v>
          </cell>
          <cell r="I93">
            <v>2.4548846063386018E-2</v>
          </cell>
          <cell r="J93">
            <v>2.700373066972462E-2</v>
          </cell>
          <cell r="K93">
            <v>2.9458615276063221E-2</v>
          </cell>
          <cell r="L93">
            <v>3.1913499882401823E-2</v>
          </cell>
          <cell r="M93">
            <v>3.4368384488740425E-2</v>
          </cell>
          <cell r="N93">
            <v>3.5595826791909729E-2</v>
          </cell>
          <cell r="O93">
            <v>3.9278153701417629E-2</v>
          </cell>
          <cell r="P93">
            <v>4.173303830775623E-2</v>
          </cell>
          <cell r="Q93">
            <v>4.2960480610925535E-2</v>
          </cell>
          <cell r="R93">
            <v>4.4187922914094832E-2</v>
          </cell>
          <cell r="S93">
            <v>4.4801644065679484E-2</v>
          </cell>
          <cell r="T93">
            <v>4.4801644065679484E-2</v>
          </cell>
          <cell r="U93">
            <v>4.4801644065679484E-2</v>
          </cell>
          <cell r="V93">
            <v>4.4187922914094832E-2</v>
          </cell>
          <cell r="W93">
            <v>3.8050711398248331E-2</v>
          </cell>
          <cell r="X93">
            <v>3.4368384488740425E-2</v>
          </cell>
          <cell r="Y93">
            <v>3.0686057579232522E-2</v>
          </cell>
          <cell r="Z93">
            <v>2.9458615276063221E-2</v>
          </cell>
          <cell r="AA93">
            <v>2.823117297289392E-2</v>
          </cell>
          <cell r="AB93">
            <v>2.700373066972462E-2</v>
          </cell>
          <cell r="AC93">
            <v>0.71744002620245639</v>
          </cell>
        </row>
        <row r="94">
          <cell r="A94" t="str">
            <v>Elmhurst Mutual Power &amp; Light Co - WA</v>
          </cell>
          <cell r="B94" t="str">
            <v>Elmhurst Mutual Power &amp; Light Co</v>
          </cell>
          <cell r="C94" t="str">
            <v>WA</v>
          </cell>
          <cell r="D94">
            <v>228170</v>
          </cell>
          <cell r="E94">
            <v>41579</v>
          </cell>
          <cell r="F94">
            <v>0</v>
          </cell>
          <cell r="G94">
            <v>269749</v>
          </cell>
          <cell r="H94">
            <v>1.6555066691880786E-3</v>
          </cell>
          <cell r="I94">
            <v>0.3311013338376157</v>
          </cell>
          <cell r="J94">
            <v>0.36421146722137732</v>
          </cell>
          <cell r="K94">
            <v>0.39732160060513888</v>
          </cell>
          <cell r="L94">
            <v>0.43043173398890044</v>
          </cell>
          <cell r="M94">
            <v>0.46354186737266201</v>
          </cell>
          <cell r="N94">
            <v>0.48009693406454279</v>
          </cell>
          <cell r="O94">
            <v>0.52976213414018514</v>
          </cell>
          <cell r="P94">
            <v>0.5628722675239467</v>
          </cell>
          <cell r="Q94">
            <v>0.57942733421582748</v>
          </cell>
          <cell r="R94">
            <v>0.59598240090770827</v>
          </cell>
          <cell r="S94">
            <v>0.60425993425364866</v>
          </cell>
          <cell r="T94">
            <v>0.60425993425364866</v>
          </cell>
          <cell r="U94">
            <v>0.60425993425364866</v>
          </cell>
          <cell r="V94">
            <v>0.59598240090770827</v>
          </cell>
          <cell r="W94">
            <v>0.51320706744830435</v>
          </cell>
          <cell r="X94">
            <v>0.46354186737266201</v>
          </cell>
          <cell r="Y94">
            <v>0.41387666729701966</v>
          </cell>
          <cell r="Z94">
            <v>0.39732160060513888</v>
          </cell>
          <cell r="AA94">
            <v>0.3807665339132581</v>
          </cell>
          <cell r="AB94">
            <v>0.36421146722137732</v>
          </cell>
          <cell r="AC94">
            <v>9.6764364814043198</v>
          </cell>
        </row>
        <row r="95">
          <cell r="A95" t="str">
            <v>Emerald People's Utility Dist - OR</v>
          </cell>
          <cell r="B95" t="str">
            <v>Emerald People's Utility Dist</v>
          </cell>
          <cell r="C95" t="str">
            <v>OR</v>
          </cell>
          <cell r="D95">
            <v>288420</v>
          </cell>
          <cell r="E95">
            <v>89942</v>
          </cell>
          <cell r="F95">
            <v>47351</v>
          </cell>
          <cell r="G95">
            <v>425713</v>
          </cell>
          <cell r="H95">
            <v>2.6126907260455626E-3</v>
          </cell>
          <cell r="I95">
            <v>0.52253814520911257</v>
          </cell>
          <cell r="J95">
            <v>0.57479195973002373</v>
          </cell>
          <cell r="K95">
            <v>0.627045774250935</v>
          </cell>
          <cell r="L95">
            <v>0.67929958877184626</v>
          </cell>
          <cell r="M95">
            <v>0.73155340329275753</v>
          </cell>
          <cell r="N95">
            <v>0.75768031055321317</v>
          </cell>
          <cell r="O95">
            <v>0.83606103233458007</v>
          </cell>
          <cell r="P95">
            <v>0.88831484685549134</v>
          </cell>
          <cell r="Q95">
            <v>0.91444175411594697</v>
          </cell>
          <cell r="R95">
            <v>0.94056866137640249</v>
          </cell>
          <cell r="S95">
            <v>0.95363211500663037</v>
          </cell>
          <cell r="T95">
            <v>0.95363211500663037</v>
          </cell>
          <cell r="U95">
            <v>0.95363211500663037</v>
          </cell>
          <cell r="V95">
            <v>0.94056866137640249</v>
          </cell>
          <cell r="W95">
            <v>0.80993412507412443</v>
          </cell>
          <cell r="X95">
            <v>0.73155340329275753</v>
          </cell>
          <cell r="Y95">
            <v>0.65317268151139063</v>
          </cell>
          <cell r="Z95">
            <v>0.627045774250935</v>
          </cell>
          <cell r="AA95">
            <v>0.60091886699047936</v>
          </cell>
          <cell r="AB95">
            <v>0.57479195973002373</v>
          </cell>
          <cell r="AC95">
            <v>15.271177293736313</v>
          </cell>
        </row>
        <row r="96">
          <cell r="A96" t="str">
            <v>Fall River Rural Elec Coop Inc - ID</v>
          </cell>
          <cell r="B96" t="str">
            <v>Fall River Rural Elec Coop Inc</v>
          </cell>
          <cell r="C96" t="str">
            <v>ID</v>
          </cell>
          <cell r="D96">
            <v>137452</v>
          </cell>
          <cell r="E96">
            <v>80683</v>
          </cell>
          <cell r="F96">
            <v>0</v>
          </cell>
          <cell r="G96">
            <v>218135</v>
          </cell>
          <cell r="H96">
            <v>1.3387406340091771E-3</v>
          </cell>
          <cell r="I96">
            <v>0.26774812680183541</v>
          </cell>
          <cell r="J96">
            <v>0.29452293948201896</v>
          </cell>
          <cell r="K96">
            <v>0.32129775216220252</v>
          </cell>
          <cell r="L96">
            <v>0.34807256484238608</v>
          </cell>
          <cell r="M96">
            <v>0.37484737752256958</v>
          </cell>
          <cell r="N96">
            <v>0.38823478386266136</v>
          </cell>
          <cell r="O96">
            <v>0.42839700288293669</v>
          </cell>
          <cell r="P96">
            <v>0.4551718155631202</v>
          </cell>
          <cell r="Q96">
            <v>0.46855922190321198</v>
          </cell>
          <cell r="R96">
            <v>0.48194662824330375</v>
          </cell>
          <cell r="S96">
            <v>0.48864033141334967</v>
          </cell>
          <cell r="T96">
            <v>0.48864033141334967</v>
          </cell>
          <cell r="U96">
            <v>0.48864033141334967</v>
          </cell>
          <cell r="V96">
            <v>0.48194662824330375</v>
          </cell>
          <cell r="W96">
            <v>0.41500959654284492</v>
          </cell>
          <cell r="X96">
            <v>0.37484737752256958</v>
          </cell>
          <cell r="Y96">
            <v>0.3346851585022943</v>
          </cell>
          <cell r="Z96">
            <v>0.32129775216220252</v>
          </cell>
          <cell r="AA96">
            <v>0.30791034582211074</v>
          </cell>
          <cell r="AB96">
            <v>0.29452293948201896</v>
          </cell>
          <cell r="AC96">
            <v>7.8249390057836399</v>
          </cell>
        </row>
        <row r="97">
          <cell r="A97" t="str">
            <v>Fall River Rural Elec Coop Inc - MT</v>
          </cell>
          <cell r="B97" t="str">
            <v>Fall River Rural Elec Coop Inc</v>
          </cell>
          <cell r="C97" t="str">
            <v>MT</v>
          </cell>
          <cell r="D97">
            <v>16110</v>
          </cell>
          <cell r="E97">
            <v>30765</v>
          </cell>
          <cell r="F97">
            <v>0</v>
          </cell>
          <cell r="G97">
            <v>46875</v>
          </cell>
          <cell r="H97">
            <v>2.876817898053049E-4</v>
          </cell>
          <cell r="I97">
            <v>5.7536357961060977E-2</v>
          </cell>
          <cell r="J97">
            <v>6.3289993757167082E-2</v>
          </cell>
          <cell r="K97">
            <v>6.9043629553273173E-2</v>
          </cell>
          <cell r="L97">
            <v>7.4797265349379277E-2</v>
          </cell>
          <cell r="M97">
            <v>8.0550901145485368E-2</v>
          </cell>
          <cell r="N97">
            <v>8.342771904353842E-2</v>
          </cell>
          <cell r="O97">
            <v>9.2058172737697563E-2</v>
          </cell>
          <cell r="P97">
            <v>9.7811808533803668E-2</v>
          </cell>
          <cell r="Q97">
            <v>0.10068862643185672</v>
          </cell>
          <cell r="R97">
            <v>0.10356544432990976</v>
          </cell>
          <cell r="S97">
            <v>0.10500385327893628</v>
          </cell>
          <cell r="T97">
            <v>0.10500385327893628</v>
          </cell>
          <cell r="U97">
            <v>0.10500385327893628</v>
          </cell>
          <cell r="V97">
            <v>0.10356544432990976</v>
          </cell>
          <cell r="W97">
            <v>8.9181354839644511E-2</v>
          </cell>
          <cell r="X97">
            <v>8.0550901145485368E-2</v>
          </cell>
          <cell r="Y97">
            <v>7.1920447451326225E-2</v>
          </cell>
          <cell r="Z97">
            <v>6.9043629553273173E-2</v>
          </cell>
          <cell r="AA97">
            <v>6.616681165522012E-2</v>
          </cell>
          <cell r="AB97">
            <v>6.3289993757167082E-2</v>
          </cell>
          <cell r="AC97">
            <v>1.681500061412007</v>
          </cell>
        </row>
        <row r="98">
          <cell r="A98" t="str">
            <v>Fall River Rural Elec Coop Inc - WY</v>
          </cell>
          <cell r="B98" t="str">
            <v>Fall River Rural Elec Coop Inc</v>
          </cell>
          <cell r="C98" t="str">
            <v>WY</v>
          </cell>
          <cell r="D98">
            <v>4643</v>
          </cell>
          <cell r="E98">
            <v>4004</v>
          </cell>
          <cell r="F98">
            <v>0</v>
          </cell>
          <cell r="G98">
            <v>8647</v>
          </cell>
          <cell r="H98">
            <v>5.306846797752472E-5</v>
          </cell>
          <cell r="I98">
            <v>1.0613693595504944E-2</v>
          </cell>
          <cell r="J98">
            <v>1.1675062955055439E-2</v>
          </cell>
          <cell r="K98">
            <v>1.2736432314605932E-2</v>
          </cell>
          <cell r="L98">
            <v>1.3797801674156427E-2</v>
          </cell>
          <cell r="M98">
            <v>1.4859171033706922E-2</v>
          </cell>
          <cell r="N98">
            <v>1.5389855713482168E-2</v>
          </cell>
          <cell r="O98">
            <v>1.698190975280791E-2</v>
          </cell>
          <cell r="P98">
            <v>1.8043279112358406E-2</v>
          </cell>
          <cell r="Q98">
            <v>1.8573963792133653E-2</v>
          </cell>
          <cell r="R98">
            <v>1.9104648471908899E-2</v>
          </cell>
          <cell r="S98">
            <v>1.9369990811796522E-2</v>
          </cell>
          <cell r="T98">
            <v>1.9369990811796522E-2</v>
          </cell>
          <cell r="U98">
            <v>1.9369990811796522E-2</v>
          </cell>
          <cell r="V98">
            <v>1.9104648471908899E-2</v>
          </cell>
          <cell r="W98">
            <v>1.6451225073032663E-2</v>
          </cell>
          <cell r="X98">
            <v>1.4859171033706922E-2</v>
          </cell>
          <cell r="Y98">
            <v>1.3267116994381181E-2</v>
          </cell>
          <cell r="Z98">
            <v>1.2736432314605932E-2</v>
          </cell>
          <cell r="AA98">
            <v>1.2205747634830686E-2</v>
          </cell>
          <cell r="AB98">
            <v>1.1675062955055439E-2</v>
          </cell>
          <cell r="AC98">
            <v>0.31018519532863198</v>
          </cell>
        </row>
        <row r="99">
          <cell r="A99" t="str">
            <v>Farmers Electric Company, Ltd - ID</v>
          </cell>
          <cell r="B99" t="str">
            <v>Farmers Electric Company, Ltd</v>
          </cell>
          <cell r="C99" t="str">
            <v>ID</v>
          </cell>
          <cell r="D99">
            <v>2411</v>
          </cell>
          <cell r="E99">
            <v>1574</v>
          </cell>
          <cell r="F99">
            <v>213</v>
          </cell>
          <cell r="G99">
            <v>4198</v>
          </cell>
          <cell r="H99">
            <v>2.5764013943523625E-5</v>
          </cell>
          <cell r="I99">
            <v>5.1528027887047254E-3</v>
          </cell>
          <cell r="J99">
            <v>5.6680830675751971E-3</v>
          </cell>
          <cell r="K99">
            <v>6.1833633464456698E-3</v>
          </cell>
          <cell r="L99">
            <v>6.6986436253161424E-3</v>
          </cell>
          <cell r="M99">
            <v>7.213923904186615E-3</v>
          </cell>
          <cell r="N99">
            <v>7.4715640436218509E-3</v>
          </cell>
          <cell r="O99">
            <v>8.2444844619275603E-3</v>
          </cell>
          <cell r="P99">
            <v>8.759764740798032E-3</v>
          </cell>
          <cell r="Q99">
            <v>9.0174048802332697E-3</v>
          </cell>
          <cell r="R99">
            <v>9.2750450196685055E-3</v>
          </cell>
          <cell r="S99">
            <v>9.4038650893861226E-3</v>
          </cell>
          <cell r="T99">
            <v>9.4038650893861226E-3</v>
          </cell>
          <cell r="U99">
            <v>9.4038650893861226E-3</v>
          </cell>
          <cell r="V99">
            <v>9.2750450196685055E-3</v>
          </cell>
          <cell r="W99">
            <v>7.9868443224923244E-3</v>
          </cell>
          <cell r="X99">
            <v>7.213923904186615E-3</v>
          </cell>
          <cell r="Y99">
            <v>6.4410034858809065E-3</v>
          </cell>
          <cell r="Z99">
            <v>6.1833633464456698E-3</v>
          </cell>
          <cell r="AA99">
            <v>5.9257232070104339E-3</v>
          </cell>
          <cell r="AB99">
            <v>5.6680830675751971E-3</v>
          </cell>
          <cell r="AC99">
            <v>0.15059066149989558</v>
          </cell>
        </row>
        <row r="100">
          <cell r="A100" t="str">
            <v>Flathead Electric Coop Inc - MT</v>
          </cell>
          <cell r="B100" t="str">
            <v>Flathead Electric Coop Inc</v>
          </cell>
          <cell r="C100" t="str">
            <v>MT</v>
          </cell>
          <cell r="D100">
            <v>698338</v>
          </cell>
          <cell r="E100">
            <v>432043</v>
          </cell>
          <cell r="F100">
            <v>175072</v>
          </cell>
          <cell r="G100">
            <v>1305453</v>
          </cell>
          <cell r="H100">
            <v>8.0118411849963659E-3</v>
          </cell>
          <cell r="I100">
            <v>1.6023682369992731</v>
          </cell>
          <cell r="J100">
            <v>1.7626050606992005</v>
          </cell>
          <cell r="K100">
            <v>1.9228418843991277</v>
          </cell>
          <cell r="L100">
            <v>2.0830787080990549</v>
          </cell>
          <cell r="M100">
            <v>2.2433155317989826</v>
          </cell>
          <cell r="N100">
            <v>2.3234339436489462</v>
          </cell>
          <cell r="O100">
            <v>2.563789179198837</v>
          </cell>
          <cell r="P100">
            <v>2.7240260028987646</v>
          </cell>
          <cell r="Q100">
            <v>2.8041444147487282</v>
          </cell>
          <cell r="R100">
            <v>2.8842628265986918</v>
          </cell>
          <cell r="S100">
            <v>2.9243220325236736</v>
          </cell>
          <cell r="T100">
            <v>2.9243220325236736</v>
          </cell>
          <cell r="U100">
            <v>2.9243220325236736</v>
          </cell>
          <cell r="V100">
            <v>2.8842628265986918</v>
          </cell>
          <cell r="W100">
            <v>2.4836707673488734</v>
          </cell>
          <cell r="X100">
            <v>2.2433155317989826</v>
          </cell>
          <cell r="Y100">
            <v>2.0029602962490913</v>
          </cell>
          <cell r="Z100">
            <v>1.9228418843991277</v>
          </cell>
          <cell r="AA100">
            <v>1.8427234725491641</v>
          </cell>
          <cell r="AB100">
            <v>1.7626050606992005</v>
          </cell>
          <cell r="AC100">
            <v>46.829211726303761</v>
          </cell>
        </row>
        <row r="101">
          <cell r="A101" t="str">
            <v>Glacier Electric Coop, Inc - MT</v>
          </cell>
          <cell r="B101" t="str">
            <v>Glacier Electric Coop, Inc</v>
          </cell>
          <cell r="C101" t="str">
            <v>MT</v>
          </cell>
          <cell r="D101">
            <v>68356</v>
          </cell>
          <cell r="E101">
            <v>77868</v>
          </cell>
          <cell r="F101">
            <v>17669</v>
          </cell>
          <cell r="G101">
            <v>163893</v>
          </cell>
          <cell r="H101">
            <v>1.0058460069666312E-3</v>
          </cell>
          <cell r="I101">
            <v>0.20116920139332622</v>
          </cell>
          <cell r="J101">
            <v>0.22128612153265886</v>
          </cell>
          <cell r="K101">
            <v>0.24140304167199148</v>
          </cell>
          <cell r="L101">
            <v>0.26151996181132409</v>
          </cell>
          <cell r="M101">
            <v>0.28163688195065673</v>
          </cell>
          <cell r="N101">
            <v>0.29169534202032305</v>
          </cell>
          <cell r="O101">
            <v>0.321870722229322</v>
          </cell>
          <cell r="P101">
            <v>0.34198764236865459</v>
          </cell>
          <cell r="Q101">
            <v>0.35204610243832091</v>
          </cell>
          <cell r="R101">
            <v>0.36210456250798723</v>
          </cell>
          <cell r="S101">
            <v>0.36713379254282036</v>
          </cell>
          <cell r="T101">
            <v>0.36713379254282036</v>
          </cell>
          <cell r="U101">
            <v>0.36713379254282036</v>
          </cell>
          <cell r="V101">
            <v>0.36210456250798723</v>
          </cell>
          <cell r="W101">
            <v>0.31181226215965568</v>
          </cell>
          <cell r="X101">
            <v>0.28163688195065673</v>
          </cell>
          <cell r="Y101">
            <v>0.25146150174165777</v>
          </cell>
          <cell r="Z101">
            <v>0.24140304167199148</v>
          </cell>
          <cell r="AA101">
            <v>0.23134458160232518</v>
          </cell>
          <cell r="AB101">
            <v>0.22128612153265886</v>
          </cell>
          <cell r="AC101">
            <v>5.8791699107199591</v>
          </cell>
        </row>
        <row r="102">
          <cell r="A102" t="str">
            <v>Harney Electric Coop, Inc - NV</v>
          </cell>
          <cell r="B102" t="str">
            <v>Harney Electric Coop, Inc</v>
          </cell>
          <cell r="C102" t="str">
            <v>NV</v>
          </cell>
          <cell r="D102">
            <v>11542</v>
          </cell>
          <cell r="E102">
            <v>0</v>
          </cell>
          <cell r="F102">
            <v>91134</v>
          </cell>
          <cell r="G102">
            <v>102676</v>
          </cell>
          <cell r="H102">
            <v>6.3014432960105567E-4</v>
          </cell>
          <cell r="I102">
            <v>0.12602886592021112</v>
          </cell>
          <cell r="J102">
            <v>0.13863175251223225</v>
          </cell>
          <cell r="K102">
            <v>0.15123463910425336</v>
          </cell>
          <cell r="L102">
            <v>0.16383752569627447</v>
          </cell>
          <cell r="M102">
            <v>0.1764404122882956</v>
          </cell>
          <cell r="N102">
            <v>0.18274185558430614</v>
          </cell>
          <cell r="O102">
            <v>0.20164618547233781</v>
          </cell>
          <cell r="P102">
            <v>0.21424907206435892</v>
          </cell>
          <cell r="Q102">
            <v>0.22055051536036949</v>
          </cell>
          <cell r="R102">
            <v>0.22685195865638003</v>
          </cell>
          <cell r="S102">
            <v>0.23000268030438531</v>
          </cell>
          <cell r="T102">
            <v>0.23000268030438531</v>
          </cell>
          <cell r="U102">
            <v>0.23000268030438531</v>
          </cell>
          <cell r="V102">
            <v>0.22685195865638003</v>
          </cell>
          <cell r="W102">
            <v>0.19534474217632725</v>
          </cell>
          <cell r="X102">
            <v>0.1764404122882956</v>
          </cell>
          <cell r="Y102">
            <v>0.15753608240026393</v>
          </cell>
          <cell r="Z102">
            <v>0.15123463910425336</v>
          </cell>
          <cell r="AA102">
            <v>0.14493319580824279</v>
          </cell>
          <cell r="AB102">
            <v>0.13863175251223225</v>
          </cell>
          <cell r="AC102">
            <v>3.6831936065181705</v>
          </cell>
        </row>
        <row r="103">
          <cell r="A103" t="str">
            <v>Harney Electric Coop, Inc - OR</v>
          </cell>
          <cell r="B103" t="str">
            <v>Harney Electric Coop, Inc</v>
          </cell>
          <cell r="C103" t="str">
            <v>OR</v>
          </cell>
          <cell r="D103">
            <v>18341</v>
          </cell>
          <cell r="E103">
            <v>0</v>
          </cell>
          <cell r="F103">
            <v>52378</v>
          </cell>
          <cell r="G103">
            <v>70719</v>
          </cell>
          <cell r="H103">
            <v>4.3401746118914891E-4</v>
          </cell>
          <cell r="I103">
            <v>8.680349223782978E-2</v>
          </cell>
          <cell r="J103">
            <v>9.5483841461612762E-2</v>
          </cell>
          <cell r="K103">
            <v>0.10416419068539574</v>
          </cell>
          <cell r="L103">
            <v>0.11284453990917871</v>
          </cell>
          <cell r="M103">
            <v>0.12152488913296169</v>
          </cell>
          <cell r="N103">
            <v>0.12586506374485318</v>
          </cell>
          <cell r="O103">
            <v>0.13888558758052766</v>
          </cell>
          <cell r="P103">
            <v>0.14756593680431063</v>
          </cell>
          <cell r="Q103">
            <v>0.15190611141620211</v>
          </cell>
          <cell r="R103">
            <v>0.1562462860280936</v>
          </cell>
          <cell r="S103">
            <v>0.15841637333403935</v>
          </cell>
          <cell r="T103">
            <v>0.15841637333403935</v>
          </cell>
          <cell r="U103">
            <v>0.15841637333403935</v>
          </cell>
          <cell r="V103">
            <v>0.1562462860280936</v>
          </cell>
          <cell r="W103">
            <v>0.13454541296863617</v>
          </cell>
          <cell r="X103">
            <v>0.12152488913296169</v>
          </cell>
          <cell r="Y103">
            <v>0.10850436529728723</v>
          </cell>
          <cell r="Z103">
            <v>0.10416419068539574</v>
          </cell>
          <cell r="AA103">
            <v>9.9824016073504246E-2</v>
          </cell>
          <cell r="AB103">
            <v>9.5483841461612762E-2</v>
          </cell>
          <cell r="AC103">
            <v>2.5368320606505752</v>
          </cell>
        </row>
        <row r="104">
          <cell r="A104" t="str">
            <v>Hood River Electric Coop - OR</v>
          </cell>
          <cell r="B104" t="str">
            <v>Hood River Electric Coop</v>
          </cell>
          <cell r="C104" t="str">
            <v>OR</v>
          </cell>
          <cell r="D104">
            <v>54284</v>
          </cell>
          <cell r="E104">
            <v>5562</v>
          </cell>
          <cell r="F104">
            <v>47473</v>
          </cell>
          <cell r="G104">
            <v>107319</v>
          </cell>
          <cell r="H104">
            <v>6.5863940266913093E-4</v>
          </cell>
          <cell r="I104">
            <v>0.1317278805338262</v>
          </cell>
          <cell r="J104">
            <v>0.14490066858720879</v>
          </cell>
          <cell r="K104">
            <v>0.15807345664059141</v>
          </cell>
          <cell r="L104">
            <v>0.17124624469397404</v>
          </cell>
          <cell r="M104">
            <v>0.18441903274735666</v>
          </cell>
          <cell r="N104">
            <v>0.19100542677404797</v>
          </cell>
          <cell r="O104">
            <v>0.2107646088541219</v>
          </cell>
          <cell r="P104">
            <v>0.22393739690750453</v>
          </cell>
          <cell r="Q104">
            <v>0.23052379093419584</v>
          </cell>
          <cell r="R104">
            <v>0.23711018496088712</v>
          </cell>
          <cell r="S104">
            <v>0.24040338197423278</v>
          </cell>
          <cell r="T104">
            <v>0.24040338197423278</v>
          </cell>
          <cell r="U104">
            <v>0.24040338197423278</v>
          </cell>
          <cell r="V104">
            <v>0.23711018496088712</v>
          </cell>
          <cell r="W104">
            <v>0.20417821482743059</v>
          </cell>
          <cell r="X104">
            <v>0.18441903274735666</v>
          </cell>
          <cell r="Y104">
            <v>0.16465985066728273</v>
          </cell>
          <cell r="Z104">
            <v>0.15807345664059141</v>
          </cell>
          <cell r="AA104">
            <v>0.1514870626139001</v>
          </cell>
          <cell r="AB104">
            <v>0.14490066858720879</v>
          </cell>
          <cell r="AC104">
            <v>3.8497473086010703</v>
          </cell>
        </row>
        <row r="105">
          <cell r="A105" t="str">
            <v>Idaho Cnty L&amp;P Coop Assn, Inc - ID</v>
          </cell>
          <cell r="B105" t="str">
            <v>Idaho Cnty L&amp;P Coop Assn, Inc</v>
          </cell>
          <cell r="C105" t="str">
            <v>ID</v>
          </cell>
          <cell r="D105">
            <v>44358</v>
          </cell>
          <cell r="E105">
            <v>9006</v>
          </cell>
          <cell r="F105">
            <v>271</v>
          </cell>
          <cell r="G105">
            <v>53635</v>
          </cell>
          <cell r="H105">
            <v>3.2916933965242726E-4</v>
          </cell>
          <cell r="I105">
            <v>6.5833867930485457E-2</v>
          </cell>
          <cell r="J105">
            <v>7.2417254723533997E-2</v>
          </cell>
          <cell r="K105">
            <v>7.9000641516582537E-2</v>
          </cell>
          <cell r="L105">
            <v>8.5584028309631091E-2</v>
          </cell>
          <cell r="M105">
            <v>9.2167415102679631E-2</v>
          </cell>
          <cell r="N105">
            <v>9.5459108499203901E-2</v>
          </cell>
          <cell r="O105">
            <v>0.10533418868877673</v>
          </cell>
          <cell r="P105">
            <v>0.11191757548182527</v>
          </cell>
          <cell r="Q105">
            <v>0.11520926887834954</v>
          </cell>
          <cell r="R105">
            <v>0.11850096227487381</v>
          </cell>
          <cell r="S105">
            <v>0.12014680897313595</v>
          </cell>
          <cell r="T105">
            <v>0.12014680897313595</v>
          </cell>
          <cell r="U105">
            <v>0.12014680897313595</v>
          </cell>
          <cell r="V105">
            <v>0.11850096227487381</v>
          </cell>
          <cell r="W105">
            <v>0.10204249529225246</v>
          </cell>
          <cell r="X105">
            <v>9.2167415102679631E-2</v>
          </cell>
          <cell r="Y105">
            <v>8.2292334913106807E-2</v>
          </cell>
          <cell r="Z105">
            <v>7.9000641516582537E-2</v>
          </cell>
          <cell r="AA105">
            <v>7.5708948120058267E-2</v>
          </cell>
          <cell r="AB105">
            <v>7.2417254723533997E-2</v>
          </cell>
          <cell r="AC105">
            <v>1.9239947902684373</v>
          </cell>
        </row>
        <row r="106">
          <cell r="A106" t="str">
            <v>Idaho Power Co - ID</v>
          </cell>
          <cell r="B106" t="str">
            <v>Idaho Power Co</v>
          </cell>
          <cell r="C106" t="str">
            <v>ID</v>
          </cell>
          <cell r="D106">
            <v>5094579</v>
          </cell>
          <cell r="E106">
            <v>3707165</v>
          </cell>
          <cell r="F106">
            <v>4473475</v>
          </cell>
          <cell r="G106">
            <v>13275219</v>
          </cell>
          <cell r="H106">
            <v>8.1472826922184313E-2</v>
          </cell>
          <cell r="I106">
            <v>16.294565384436861</v>
          </cell>
          <cell r="J106">
            <v>17.924021922880549</v>
          </cell>
          <cell r="K106">
            <v>19.553478461324236</v>
          </cell>
          <cell r="L106">
            <v>21.182934999767923</v>
          </cell>
          <cell r="M106">
            <v>22.812391538211607</v>
          </cell>
          <cell r="N106">
            <v>23.627119807433452</v>
          </cell>
          <cell r="O106">
            <v>26.071304615098981</v>
          </cell>
          <cell r="P106">
            <v>27.700761153542665</v>
          </cell>
          <cell r="Q106">
            <v>28.51548942276451</v>
          </cell>
          <cell r="R106">
            <v>29.330217691986352</v>
          </cell>
          <cell r="S106">
            <v>29.737581826597275</v>
          </cell>
          <cell r="T106">
            <v>29.737581826597275</v>
          </cell>
          <cell r="U106">
            <v>29.737581826597275</v>
          </cell>
          <cell r="V106">
            <v>29.330217691986352</v>
          </cell>
          <cell r="W106">
            <v>25.256576345877136</v>
          </cell>
          <cell r="X106">
            <v>22.812391538211607</v>
          </cell>
          <cell r="Y106">
            <v>20.368206730546078</v>
          </cell>
          <cell r="Z106">
            <v>19.553478461324236</v>
          </cell>
          <cell r="AA106">
            <v>18.73875019210239</v>
          </cell>
          <cell r="AB106">
            <v>17.924021922880549</v>
          </cell>
          <cell r="AC106">
            <v>476.20867336016732</v>
          </cell>
        </row>
        <row r="107">
          <cell r="A107" t="str">
            <v>Idaho Power Co - OR</v>
          </cell>
          <cell r="B107" t="str">
            <v>Idaho Power Co</v>
          </cell>
          <cell r="C107" t="str">
            <v>OR</v>
          </cell>
          <cell r="D107">
            <v>205864</v>
          </cell>
          <cell r="E107">
            <v>150732</v>
          </cell>
          <cell r="F107">
            <v>316465</v>
          </cell>
          <cell r="G107">
            <v>673061</v>
          </cell>
          <cell r="H107">
            <v>4.1307177200671638E-3</v>
          </cell>
          <cell r="I107">
            <v>0.82614354401343271</v>
          </cell>
          <cell r="J107">
            <v>0.90875789841477606</v>
          </cell>
          <cell r="K107">
            <v>0.99137225281611929</v>
          </cell>
          <cell r="L107">
            <v>1.0739866072174626</v>
          </cell>
          <cell r="M107">
            <v>1.1566009616188058</v>
          </cell>
          <cell r="N107">
            <v>1.1979081388194774</v>
          </cell>
          <cell r="O107">
            <v>1.3218296704214925</v>
          </cell>
          <cell r="P107">
            <v>1.4044440248228356</v>
          </cell>
          <cell r="Q107">
            <v>1.4457512020235073</v>
          </cell>
          <cell r="R107">
            <v>1.4870583792241789</v>
          </cell>
          <cell r="S107">
            <v>1.5077119678245148</v>
          </cell>
          <cell r="T107">
            <v>1.5077119678245148</v>
          </cell>
          <cell r="U107">
            <v>1.5077119678245148</v>
          </cell>
          <cell r="V107">
            <v>1.4870583792241789</v>
          </cell>
          <cell r="W107">
            <v>1.2805224932208208</v>
          </cell>
          <cell r="X107">
            <v>1.1566009616188058</v>
          </cell>
          <cell r="Y107">
            <v>1.032679430016791</v>
          </cell>
          <cell r="Z107">
            <v>0.99137225281611929</v>
          </cell>
          <cell r="AA107">
            <v>0.95006507561544762</v>
          </cell>
          <cell r="AB107">
            <v>0.90875789841477606</v>
          </cell>
          <cell r="AC107">
            <v>24.144045073792572</v>
          </cell>
        </row>
        <row r="108">
          <cell r="A108" t="str">
            <v>Inland Power &amp; Light Company - WA</v>
          </cell>
          <cell r="B108" t="str">
            <v>Inland Power &amp; Light Company</v>
          </cell>
          <cell r="C108" t="str">
            <v>WA</v>
          </cell>
          <cell r="D108">
            <v>628610</v>
          </cell>
          <cell r="E108">
            <v>108540</v>
          </cell>
          <cell r="F108">
            <v>108857</v>
          </cell>
          <cell r="G108">
            <v>846007</v>
          </cell>
          <cell r="H108">
            <v>5.1921239028867531E-3</v>
          </cell>
          <cell r="I108">
            <v>1.0384247805773505</v>
          </cell>
          <cell r="J108">
            <v>1.1422672586350857</v>
          </cell>
          <cell r="K108">
            <v>1.2461097366928207</v>
          </cell>
          <cell r="L108">
            <v>1.3499522147505558</v>
          </cell>
          <cell r="M108">
            <v>1.4537946928082908</v>
          </cell>
          <cell r="N108">
            <v>1.5057159318371585</v>
          </cell>
          <cell r="O108">
            <v>1.6614796489237609</v>
          </cell>
          <cell r="P108">
            <v>1.765322126981496</v>
          </cell>
          <cell r="Q108">
            <v>1.8172433660103635</v>
          </cell>
          <cell r="R108">
            <v>1.8691646050392312</v>
          </cell>
          <cell r="S108">
            <v>1.8951252245536649</v>
          </cell>
          <cell r="T108">
            <v>1.8951252245536649</v>
          </cell>
          <cell r="U108">
            <v>1.8951252245536649</v>
          </cell>
          <cell r="V108">
            <v>1.8691646050392312</v>
          </cell>
          <cell r="W108">
            <v>1.6095584098948934</v>
          </cell>
          <cell r="X108">
            <v>1.4537946928082908</v>
          </cell>
          <cell r="Y108">
            <v>1.2980309757216884</v>
          </cell>
          <cell r="Z108">
            <v>1.2461097366928207</v>
          </cell>
          <cell r="AA108">
            <v>1.1941884976639532</v>
          </cell>
          <cell r="AB108">
            <v>1.1422672586350857</v>
          </cell>
          <cell r="AC108">
            <v>30.347964212373071</v>
          </cell>
        </row>
        <row r="109">
          <cell r="A109" t="str">
            <v>Inland Power &amp; Light Company - ID</v>
          </cell>
          <cell r="B109" t="str">
            <v>Inland Power &amp; Light Company</v>
          </cell>
          <cell r="C109" t="str">
            <v>ID</v>
          </cell>
          <cell r="D109">
            <v>25294</v>
          </cell>
          <cell r="E109">
            <v>3828</v>
          </cell>
          <cell r="F109">
            <v>13</v>
          </cell>
          <cell r="G109">
            <v>29135</v>
          </cell>
          <cell r="H109">
            <v>1.7880765751418791E-4</v>
          </cell>
          <cell r="I109">
            <v>3.5761531502837583E-2</v>
          </cell>
          <cell r="J109">
            <v>3.9337684653121339E-2</v>
          </cell>
          <cell r="K109">
            <v>4.2913837803405096E-2</v>
          </cell>
          <cell r="L109">
            <v>4.6489990953688859E-2</v>
          </cell>
          <cell r="M109">
            <v>5.0066144103972615E-2</v>
          </cell>
          <cell r="N109">
            <v>5.1854220679114493E-2</v>
          </cell>
          <cell r="O109">
            <v>5.7218450404540128E-2</v>
          </cell>
          <cell r="P109">
            <v>6.0794603554823891E-2</v>
          </cell>
          <cell r="Q109">
            <v>6.2582680129965762E-2</v>
          </cell>
          <cell r="R109">
            <v>6.4370756705107654E-2</v>
          </cell>
          <cell r="S109">
            <v>6.5264794992678593E-2</v>
          </cell>
          <cell r="T109">
            <v>6.5264794992678593E-2</v>
          </cell>
          <cell r="U109">
            <v>6.5264794992678593E-2</v>
          </cell>
          <cell r="V109">
            <v>6.4370756705107654E-2</v>
          </cell>
          <cell r="W109">
            <v>5.543037382939825E-2</v>
          </cell>
          <cell r="X109">
            <v>5.0066144103972615E-2</v>
          </cell>
          <cell r="Y109">
            <v>4.4701914378546981E-2</v>
          </cell>
          <cell r="Z109">
            <v>4.2913837803405096E-2</v>
          </cell>
          <cell r="AA109">
            <v>4.1125761228263218E-2</v>
          </cell>
          <cell r="AB109">
            <v>3.9337684653121339E-2</v>
          </cell>
          <cell r="AC109">
            <v>1.0451307581704283</v>
          </cell>
        </row>
        <row r="110">
          <cell r="A110" t="str">
            <v>Kootenai Electric Coop Inc - ID</v>
          </cell>
          <cell r="B110" t="str">
            <v>Kootenai Electric Coop Inc</v>
          </cell>
          <cell r="C110" t="str">
            <v>ID</v>
          </cell>
          <cell r="D110">
            <v>293332</v>
          </cell>
          <cell r="E110">
            <v>102406</v>
          </cell>
          <cell r="F110">
            <v>24572</v>
          </cell>
          <cell r="G110">
            <v>420310</v>
          </cell>
          <cell r="H110">
            <v>2.579531372225444E-3</v>
          </cell>
          <cell r="I110">
            <v>0.51590627444508874</v>
          </cell>
          <cell r="J110">
            <v>0.56749690188959767</v>
          </cell>
          <cell r="K110">
            <v>0.6190875293341066</v>
          </cell>
          <cell r="L110">
            <v>0.67067815677861542</v>
          </cell>
          <cell r="M110">
            <v>0.72226878422312435</v>
          </cell>
          <cell r="N110">
            <v>0.74806409794537876</v>
          </cell>
          <cell r="O110">
            <v>0.8254500391121421</v>
          </cell>
          <cell r="P110">
            <v>0.87704066655665092</v>
          </cell>
          <cell r="Q110">
            <v>0.90283598027890544</v>
          </cell>
          <cell r="R110">
            <v>0.92863129400115985</v>
          </cell>
          <cell r="S110">
            <v>0.94152895086228705</v>
          </cell>
          <cell r="T110">
            <v>0.94152895086228705</v>
          </cell>
          <cell r="U110">
            <v>0.94152895086228705</v>
          </cell>
          <cell r="V110">
            <v>0.92863129400115985</v>
          </cell>
          <cell r="W110">
            <v>0.79965472538988758</v>
          </cell>
          <cell r="X110">
            <v>0.72226878422312435</v>
          </cell>
          <cell r="Y110">
            <v>0.64488284305636101</v>
          </cell>
          <cell r="Z110">
            <v>0.6190875293341066</v>
          </cell>
          <cell r="AA110">
            <v>0.59329221561185208</v>
          </cell>
          <cell r="AB110">
            <v>0.56749690188959767</v>
          </cell>
          <cell r="AC110">
            <v>15.077360870657721</v>
          </cell>
        </row>
        <row r="111">
          <cell r="A111" t="str">
            <v>Kootenai Electric Coop Inc - WA</v>
          </cell>
          <cell r="B111" t="str">
            <v>Kootenai Electric Coop Inc</v>
          </cell>
          <cell r="C111" t="str">
            <v>WA</v>
          </cell>
          <cell r="D111">
            <v>2041</v>
          </cell>
          <cell r="E111">
            <v>18</v>
          </cell>
          <cell r="F111">
            <v>2</v>
          </cell>
          <cell r="G111">
            <v>2061</v>
          </cell>
          <cell r="H111">
            <v>1.2648792934159645E-5</v>
          </cell>
          <cell r="I111">
            <v>2.529758586831929E-3</v>
          </cell>
          <cell r="J111">
            <v>2.782734445515122E-3</v>
          </cell>
          <cell r="K111">
            <v>3.035710304198315E-3</v>
          </cell>
          <cell r="L111">
            <v>3.2886861628815076E-3</v>
          </cell>
          <cell r="M111">
            <v>3.5416620215647007E-3</v>
          </cell>
          <cell r="N111">
            <v>3.6681499509062972E-3</v>
          </cell>
          <cell r="O111">
            <v>4.0476137389310867E-3</v>
          </cell>
          <cell r="P111">
            <v>4.3005895976142797E-3</v>
          </cell>
          <cell r="Q111">
            <v>4.4270775269558763E-3</v>
          </cell>
          <cell r="R111">
            <v>4.5535654562974719E-3</v>
          </cell>
          <cell r="S111">
            <v>4.6168094209682702E-3</v>
          </cell>
          <cell r="T111">
            <v>4.6168094209682702E-3</v>
          </cell>
          <cell r="U111">
            <v>4.6168094209682702E-3</v>
          </cell>
          <cell r="V111">
            <v>4.5535654562974719E-3</v>
          </cell>
          <cell r="W111">
            <v>3.9211258095894902E-3</v>
          </cell>
          <cell r="X111">
            <v>3.5416620215647007E-3</v>
          </cell>
          <cell r="Y111">
            <v>3.1621982335399111E-3</v>
          </cell>
          <cell r="Z111">
            <v>3.035710304198315E-3</v>
          </cell>
          <cell r="AA111">
            <v>2.9092223748567185E-3</v>
          </cell>
          <cell r="AB111">
            <v>2.782734445515122E-3</v>
          </cell>
          <cell r="AC111">
            <v>7.3932194700163129E-2</v>
          </cell>
        </row>
        <row r="112">
          <cell r="A112" t="str">
            <v>Lakeview Light &amp; Power - WA</v>
          </cell>
          <cell r="B112" t="str">
            <v>Lakeview Light &amp; Power</v>
          </cell>
          <cell r="C112" t="str">
            <v>WA</v>
          </cell>
          <cell r="D112">
            <v>117196</v>
          </cell>
          <cell r="E112">
            <v>161271</v>
          </cell>
          <cell r="F112">
            <v>0</v>
          </cell>
          <cell r="G112">
            <v>278467</v>
          </cell>
          <cell r="H112">
            <v>1.7090108791832286E-3</v>
          </cell>
          <cell r="I112">
            <v>0.34180217583664574</v>
          </cell>
          <cell r="J112">
            <v>0.37598239342031026</v>
          </cell>
          <cell r="K112">
            <v>0.41016261100397483</v>
          </cell>
          <cell r="L112">
            <v>0.4443428285876394</v>
          </cell>
          <cell r="M112">
            <v>0.47852304617130398</v>
          </cell>
          <cell r="N112">
            <v>0.49561315496313629</v>
          </cell>
          <cell r="O112">
            <v>0.54688348133863318</v>
          </cell>
          <cell r="P112">
            <v>0.5810636989222977</v>
          </cell>
          <cell r="Q112">
            <v>0.59815380771412996</v>
          </cell>
          <cell r="R112">
            <v>0.61524391650596233</v>
          </cell>
          <cell r="S112">
            <v>0.62378897090187846</v>
          </cell>
          <cell r="T112">
            <v>0.62378897090187846</v>
          </cell>
          <cell r="U112">
            <v>0.62378897090187846</v>
          </cell>
          <cell r="V112">
            <v>0.61524391650596233</v>
          </cell>
          <cell r="W112">
            <v>0.52979337254680081</v>
          </cell>
          <cell r="X112">
            <v>0.47852304617130398</v>
          </cell>
          <cell r="Y112">
            <v>0.42725271979580715</v>
          </cell>
          <cell r="Z112">
            <v>0.41016261100397483</v>
          </cell>
          <cell r="AA112">
            <v>0.39307250221214257</v>
          </cell>
          <cell r="AB112">
            <v>0.37598239342031026</v>
          </cell>
          <cell r="AC112">
            <v>9.9891685888259705</v>
          </cell>
        </row>
        <row r="113">
          <cell r="A113" t="str">
            <v>Lane Electric Coop Inc - OR</v>
          </cell>
          <cell r="B113" t="str">
            <v>Lane Electric Coop Inc</v>
          </cell>
          <cell r="C113" t="str">
            <v>OR</v>
          </cell>
          <cell r="D113">
            <v>206546</v>
          </cell>
          <cell r="E113">
            <v>33066</v>
          </cell>
          <cell r="F113">
            <v>1629</v>
          </cell>
          <cell r="G113">
            <v>241241</v>
          </cell>
          <cell r="H113">
            <v>1.4805470432943265E-3</v>
          </cell>
          <cell r="I113">
            <v>0.29610940865886531</v>
          </cell>
          <cell r="J113">
            <v>0.32572034952475182</v>
          </cell>
          <cell r="K113">
            <v>0.35533129039063838</v>
          </cell>
          <cell r="L113">
            <v>0.38494223125652488</v>
          </cell>
          <cell r="M113">
            <v>0.41455317212241144</v>
          </cell>
          <cell r="N113">
            <v>0.42935864255535466</v>
          </cell>
          <cell r="O113">
            <v>0.4737750538541845</v>
          </cell>
          <cell r="P113">
            <v>0.50338599472007095</v>
          </cell>
          <cell r="Q113">
            <v>0.51819146515301429</v>
          </cell>
          <cell r="R113">
            <v>0.53299693558595751</v>
          </cell>
          <cell r="S113">
            <v>0.54039967080242912</v>
          </cell>
          <cell r="T113">
            <v>0.54039967080242912</v>
          </cell>
          <cell r="U113">
            <v>0.54039967080242912</v>
          </cell>
          <cell r="V113">
            <v>0.53299693558595751</v>
          </cell>
          <cell r="W113">
            <v>0.45896958342124122</v>
          </cell>
          <cell r="X113">
            <v>0.41455317212241144</v>
          </cell>
          <cell r="Y113">
            <v>0.3701367608235816</v>
          </cell>
          <cell r="Z113">
            <v>0.35533129039063838</v>
          </cell>
          <cell r="AA113">
            <v>0.3405258199576951</v>
          </cell>
          <cell r="AB113">
            <v>0.32572034952475182</v>
          </cell>
          <cell r="AC113">
            <v>8.6537974680553376</v>
          </cell>
        </row>
        <row r="114">
          <cell r="A114" t="str">
            <v>Lincoln Electric Coop, Inc - MT</v>
          </cell>
          <cell r="B114" t="str">
            <v>Lincoln Electric Coop, Inc</v>
          </cell>
          <cell r="C114" t="str">
            <v>MT</v>
          </cell>
          <cell r="D114">
            <v>74975</v>
          </cell>
          <cell r="E114">
            <v>27690</v>
          </cell>
          <cell r="F114">
            <v>13740</v>
          </cell>
          <cell r="G114">
            <v>116405</v>
          </cell>
          <cell r="H114">
            <v>7.144021065021123E-4</v>
          </cell>
          <cell r="I114">
            <v>0.14288042130042247</v>
          </cell>
          <cell r="J114">
            <v>0.1571684634304647</v>
          </cell>
          <cell r="K114">
            <v>0.17145650556050696</v>
          </cell>
          <cell r="L114">
            <v>0.18574454769054921</v>
          </cell>
          <cell r="M114">
            <v>0.20003258982059144</v>
          </cell>
          <cell r="N114">
            <v>0.20717661088561257</v>
          </cell>
          <cell r="O114">
            <v>0.22860867408067592</v>
          </cell>
          <cell r="P114">
            <v>0.24289671621071818</v>
          </cell>
          <cell r="Q114">
            <v>0.25004073727573928</v>
          </cell>
          <cell r="R114">
            <v>0.25718475834076043</v>
          </cell>
          <cell r="S114">
            <v>0.26075676887327098</v>
          </cell>
          <cell r="T114">
            <v>0.26075676887327098</v>
          </cell>
          <cell r="U114">
            <v>0.26075676887327098</v>
          </cell>
          <cell r="V114">
            <v>0.25718475834076043</v>
          </cell>
          <cell r="W114">
            <v>0.22146465301565482</v>
          </cell>
          <cell r="X114">
            <v>0.20003258982059144</v>
          </cell>
          <cell r="Y114">
            <v>0.17860052662552808</v>
          </cell>
          <cell r="Z114">
            <v>0.17145650556050696</v>
          </cell>
          <cell r="AA114">
            <v>0.16431248449548583</v>
          </cell>
          <cell r="AB114">
            <v>0.1571684634304647</v>
          </cell>
          <cell r="AC114">
            <v>4.1756803125048467</v>
          </cell>
        </row>
        <row r="115">
          <cell r="A115" t="str">
            <v>Lost River Electric Coop Inc - ID</v>
          </cell>
          <cell r="B115" t="str">
            <v>Lost River Electric Coop Inc</v>
          </cell>
          <cell r="C115" t="str">
            <v>ID</v>
          </cell>
          <cell r="D115">
            <v>28978</v>
          </cell>
          <cell r="E115">
            <v>4269</v>
          </cell>
          <cell r="F115">
            <v>34202</v>
          </cell>
          <cell r="G115">
            <v>67449</v>
          </cell>
          <cell r="H115">
            <v>4.1394877953233086E-4</v>
          </cell>
          <cell r="I115">
            <v>8.2789755906466173E-2</v>
          </cell>
          <cell r="J115">
            <v>9.1068731497112795E-2</v>
          </cell>
          <cell r="K115">
            <v>9.9347707087759404E-2</v>
          </cell>
          <cell r="L115">
            <v>0.10762668267840603</v>
          </cell>
          <cell r="M115">
            <v>0.11590565826905264</v>
          </cell>
          <cell r="N115">
            <v>0.12004514606437595</v>
          </cell>
          <cell r="O115">
            <v>0.13246360945034588</v>
          </cell>
          <cell r="P115">
            <v>0.14074258504099249</v>
          </cell>
          <cell r="Q115">
            <v>0.1448820728363158</v>
          </cell>
          <cell r="R115">
            <v>0.1490215606316391</v>
          </cell>
          <cell r="S115">
            <v>0.15109130452930075</v>
          </cell>
          <cell r="T115">
            <v>0.15109130452930075</v>
          </cell>
          <cell r="U115">
            <v>0.15109130452930075</v>
          </cell>
          <cell r="V115">
            <v>0.1490215606316391</v>
          </cell>
          <cell r="W115">
            <v>0.12832412165502258</v>
          </cell>
          <cell r="X115">
            <v>0.11590565826905264</v>
          </cell>
          <cell r="Y115">
            <v>0.10348719488308271</v>
          </cell>
          <cell r="Z115">
            <v>9.9347707087759404E-2</v>
          </cell>
          <cell r="AA115">
            <v>9.52082192924361E-2</v>
          </cell>
          <cell r="AB115">
            <v>9.1068731497112795E-2</v>
          </cell>
          <cell r="AC115">
            <v>2.4195306163664738</v>
          </cell>
        </row>
        <row r="116">
          <cell r="A116" t="str">
            <v>Lower Valley Energy Inc - WY</v>
          </cell>
          <cell r="B116" t="str">
            <v>Lower Valley Energy Inc</v>
          </cell>
          <cell r="C116" t="str">
            <v>WY</v>
          </cell>
          <cell r="D116">
            <v>380877</v>
          </cell>
          <cell r="E116">
            <v>228475</v>
          </cell>
          <cell r="F116">
            <v>35813</v>
          </cell>
          <cell r="G116">
            <v>645165</v>
          </cell>
          <cell r="H116">
            <v>3.95951406762111E-3</v>
          </cell>
          <cell r="I116">
            <v>0.79190281352422198</v>
          </cell>
          <cell r="J116">
            <v>0.87109309487664421</v>
          </cell>
          <cell r="K116">
            <v>0.95028337622906645</v>
          </cell>
          <cell r="L116">
            <v>1.0294736575814887</v>
          </cell>
          <cell r="M116">
            <v>1.1086639389339108</v>
          </cell>
          <cell r="N116">
            <v>1.148259079610122</v>
          </cell>
          <cell r="O116">
            <v>1.2670445016387553</v>
          </cell>
          <cell r="P116">
            <v>1.3462347829911774</v>
          </cell>
          <cell r="Q116">
            <v>1.3858299236673886</v>
          </cell>
          <cell r="R116">
            <v>1.4254250643435995</v>
          </cell>
          <cell r="S116">
            <v>1.4452226346817052</v>
          </cell>
          <cell r="T116">
            <v>1.4452226346817052</v>
          </cell>
          <cell r="U116">
            <v>1.4452226346817052</v>
          </cell>
          <cell r="V116">
            <v>1.4254250643435995</v>
          </cell>
          <cell r="W116">
            <v>1.2274493609625441</v>
          </cell>
          <cell r="X116">
            <v>1.1086639389339108</v>
          </cell>
          <cell r="Y116">
            <v>0.98987851690527751</v>
          </cell>
          <cell r="Z116">
            <v>0.95028337622906645</v>
          </cell>
          <cell r="AA116">
            <v>0.91068823555285527</v>
          </cell>
          <cell r="AB116">
            <v>0.87109309487664421</v>
          </cell>
          <cell r="AC116">
            <v>23.143359725245389</v>
          </cell>
        </row>
        <row r="117">
          <cell r="A117" t="str">
            <v>Lower Valley Energy Inc - ID</v>
          </cell>
          <cell r="B117" t="str">
            <v>Lower Valley Energy Inc</v>
          </cell>
          <cell r="C117" t="str">
            <v>ID</v>
          </cell>
          <cell r="D117">
            <v>14093</v>
          </cell>
          <cell r="E117">
            <v>2437</v>
          </cell>
          <cell r="F117">
            <v>38363</v>
          </cell>
          <cell r="G117">
            <v>54893</v>
          </cell>
          <cell r="H117">
            <v>3.3688995173936217E-4</v>
          </cell>
          <cell r="I117">
            <v>6.7377990347872438E-2</v>
          </cell>
          <cell r="J117">
            <v>7.4115789382659683E-2</v>
          </cell>
          <cell r="K117">
            <v>8.0853588417446914E-2</v>
          </cell>
          <cell r="L117">
            <v>8.759138745223416E-2</v>
          </cell>
          <cell r="M117">
            <v>9.4329186487021405E-2</v>
          </cell>
          <cell r="N117">
            <v>9.7698086004415027E-2</v>
          </cell>
          <cell r="O117">
            <v>0.1078047845565959</v>
          </cell>
          <cell r="P117">
            <v>0.11454258359138314</v>
          </cell>
          <cell r="Q117">
            <v>0.11791148310877676</v>
          </cell>
          <cell r="R117">
            <v>0.12128038262617039</v>
          </cell>
          <cell r="S117">
            <v>0.12296483238486719</v>
          </cell>
          <cell r="T117">
            <v>0.12296483238486719</v>
          </cell>
          <cell r="U117">
            <v>0.12296483238486719</v>
          </cell>
          <cell r="V117">
            <v>0.12128038262617039</v>
          </cell>
          <cell r="W117">
            <v>0.10443588503920227</v>
          </cell>
          <cell r="X117">
            <v>9.4329186487021405E-2</v>
          </cell>
          <cell r="Y117">
            <v>8.4222487934840537E-2</v>
          </cell>
          <cell r="Z117">
            <v>8.0853588417446914E-2</v>
          </cell>
          <cell r="AA117">
            <v>7.7484688900053306E-2</v>
          </cell>
          <cell r="AB117">
            <v>7.4115789382659683E-2</v>
          </cell>
          <cell r="AC117">
            <v>1.9691217679165718</v>
          </cell>
        </row>
        <row r="118">
          <cell r="A118" t="str">
            <v>Midstate Electric Coop, Inc - OR</v>
          </cell>
          <cell r="B118" t="str">
            <v>Midstate Electric Coop, Inc</v>
          </cell>
          <cell r="C118" t="str">
            <v>OR</v>
          </cell>
          <cell r="D118">
            <v>241258</v>
          </cell>
          <cell r="E118">
            <v>108919</v>
          </cell>
          <cell r="F118">
            <v>21496</v>
          </cell>
          <cell r="G118">
            <v>371673</v>
          </cell>
          <cell r="H118">
            <v>2.2810358157292179E-3</v>
          </cell>
          <cell r="I118">
            <v>0.45620716314584359</v>
          </cell>
          <cell r="J118">
            <v>0.50182787946042795</v>
          </cell>
          <cell r="K118">
            <v>0.54744859577501226</v>
          </cell>
          <cell r="L118">
            <v>0.59306931208959668</v>
          </cell>
          <cell r="M118">
            <v>0.63869002840418099</v>
          </cell>
          <cell r="N118">
            <v>0.66150038656147325</v>
          </cell>
          <cell r="O118">
            <v>0.72993146103334972</v>
          </cell>
          <cell r="P118">
            <v>0.77555217734793414</v>
          </cell>
          <cell r="Q118">
            <v>0.79836253550522629</v>
          </cell>
          <cell r="R118">
            <v>0.82117289366251844</v>
          </cell>
          <cell r="S118">
            <v>0.83257807274116458</v>
          </cell>
          <cell r="T118">
            <v>0.83257807274116458</v>
          </cell>
          <cell r="U118">
            <v>0.83257807274116458</v>
          </cell>
          <cell r="V118">
            <v>0.82117289366251844</v>
          </cell>
          <cell r="W118">
            <v>0.70712110287605756</v>
          </cell>
          <cell r="X118">
            <v>0.63869002840418099</v>
          </cell>
          <cell r="Y118">
            <v>0.57025895393230452</v>
          </cell>
          <cell r="Z118">
            <v>0.54744859577501226</v>
          </cell>
          <cell r="AA118">
            <v>0.5246382376177201</v>
          </cell>
          <cell r="AB118">
            <v>0.50182787946042795</v>
          </cell>
          <cell r="AC118">
            <v>13.332654342937278</v>
          </cell>
        </row>
        <row r="119">
          <cell r="A119" t="str">
            <v>Mission Valley Power - MT</v>
          </cell>
          <cell r="B119" t="str">
            <v>Mission Valley Power</v>
          </cell>
          <cell r="C119" t="str">
            <v>MT</v>
          </cell>
          <cell r="D119">
            <v>232969</v>
          </cell>
          <cell r="E119">
            <v>118997</v>
          </cell>
          <cell r="F119">
            <v>6247</v>
          </cell>
          <cell r="G119">
            <v>358213</v>
          </cell>
          <cell r="H119">
            <v>2.1984289487259239E-3</v>
          </cell>
          <cell r="I119">
            <v>0.4396857897451848</v>
          </cell>
          <cell r="J119">
            <v>0.48365436871970324</v>
          </cell>
          <cell r="K119">
            <v>0.52762294769422169</v>
          </cell>
          <cell r="L119">
            <v>0.57159152666874025</v>
          </cell>
          <cell r="M119">
            <v>0.61556010564325869</v>
          </cell>
          <cell r="N119">
            <v>0.63754439513051797</v>
          </cell>
          <cell r="O119">
            <v>0.70349726359229559</v>
          </cell>
          <cell r="P119">
            <v>0.74746584256681414</v>
          </cell>
          <cell r="Q119">
            <v>0.76945013205407331</v>
          </cell>
          <cell r="R119">
            <v>0.79143442154133259</v>
          </cell>
          <cell r="S119">
            <v>0.80242656628496223</v>
          </cell>
          <cell r="T119">
            <v>0.80242656628496223</v>
          </cell>
          <cell r="U119">
            <v>0.80242656628496223</v>
          </cell>
          <cell r="V119">
            <v>0.79143442154133259</v>
          </cell>
          <cell r="W119">
            <v>0.68151297410503642</v>
          </cell>
          <cell r="X119">
            <v>0.61556010564325869</v>
          </cell>
          <cell r="Y119">
            <v>0.54960723718148097</v>
          </cell>
          <cell r="Z119">
            <v>0.52762294769422169</v>
          </cell>
          <cell r="AA119">
            <v>0.50563865820696252</v>
          </cell>
          <cell r="AB119">
            <v>0.48365436871970324</v>
          </cell>
          <cell r="AC119">
            <v>12.849817205303024</v>
          </cell>
        </row>
        <row r="120">
          <cell r="A120" t="str">
            <v>Missoula Electric Coop, Inc - MT</v>
          </cell>
          <cell r="B120" t="str">
            <v>Missoula Electric Coop, Inc</v>
          </cell>
          <cell r="C120" t="str">
            <v>MT</v>
          </cell>
          <cell r="D120">
            <v>152043</v>
          </cell>
          <cell r="E120">
            <v>39381</v>
          </cell>
          <cell r="F120">
            <v>19039</v>
          </cell>
          <cell r="G120">
            <v>210463</v>
          </cell>
          <cell r="H120">
            <v>1.2916559472596028E-3</v>
          </cell>
          <cell r="I120">
            <v>0.25833118945192057</v>
          </cell>
          <cell r="J120">
            <v>0.28416430839711265</v>
          </cell>
          <cell r="K120">
            <v>0.30999742734230468</v>
          </cell>
          <cell r="L120">
            <v>0.33583054628749676</v>
          </cell>
          <cell r="M120">
            <v>0.36166366523268878</v>
          </cell>
          <cell r="N120">
            <v>0.37458022470528485</v>
          </cell>
          <cell r="O120">
            <v>0.41332990312307294</v>
          </cell>
          <cell r="P120">
            <v>0.43916302206826496</v>
          </cell>
          <cell r="Q120">
            <v>0.45207958154086098</v>
          </cell>
          <cell r="R120">
            <v>0.46499614101345704</v>
          </cell>
          <cell r="S120">
            <v>0.47145442074975502</v>
          </cell>
          <cell r="T120">
            <v>0.47145442074975502</v>
          </cell>
          <cell r="U120">
            <v>0.47145442074975502</v>
          </cell>
          <cell r="V120">
            <v>0.46499614101345704</v>
          </cell>
          <cell r="W120">
            <v>0.40041334365047687</v>
          </cell>
          <cell r="X120">
            <v>0.36166366523268878</v>
          </cell>
          <cell r="Y120">
            <v>0.32291398681490069</v>
          </cell>
          <cell r="Z120">
            <v>0.30999742734230468</v>
          </cell>
          <cell r="AA120">
            <v>0.29708086786970866</v>
          </cell>
          <cell r="AB120">
            <v>0.28416430839711265</v>
          </cell>
          <cell r="AC120">
            <v>7.5497290117323788</v>
          </cell>
        </row>
        <row r="121">
          <cell r="A121" t="str">
            <v>Missoula Electric Coop, Inc - ID</v>
          </cell>
          <cell r="B121" t="str">
            <v>Missoula Electric Coop, Inc</v>
          </cell>
          <cell r="C121" t="str">
            <v>ID</v>
          </cell>
          <cell r="D121">
            <v>466</v>
          </cell>
          <cell r="E121">
            <v>876</v>
          </cell>
          <cell r="F121">
            <v>0</v>
          </cell>
          <cell r="G121">
            <v>1342</v>
          </cell>
          <cell r="H121">
            <v>8.2361378542660091E-6</v>
          </cell>
          <cell r="I121">
            <v>1.6472275708532018E-3</v>
          </cell>
          <cell r="J121">
            <v>1.8119503279385219E-3</v>
          </cell>
          <cell r="K121">
            <v>1.9766730850238421E-3</v>
          </cell>
          <cell r="L121">
            <v>2.1413958421091623E-3</v>
          </cell>
          <cell r="M121">
            <v>2.3061185991944825E-3</v>
          </cell>
          <cell r="N121">
            <v>2.3884799777371428E-3</v>
          </cell>
          <cell r="O121">
            <v>2.6355641133651228E-3</v>
          </cell>
          <cell r="P121">
            <v>2.800286870450443E-3</v>
          </cell>
          <cell r="Q121">
            <v>2.8826482489931033E-3</v>
          </cell>
          <cell r="R121">
            <v>2.9650096275357632E-3</v>
          </cell>
          <cell r="S121">
            <v>3.0061903168070933E-3</v>
          </cell>
          <cell r="T121">
            <v>3.0061903168070933E-3</v>
          </cell>
          <cell r="U121">
            <v>3.0061903168070933E-3</v>
          </cell>
          <cell r="V121">
            <v>2.9650096275357632E-3</v>
          </cell>
          <cell r="W121">
            <v>2.5532027348224629E-3</v>
          </cell>
          <cell r="X121">
            <v>2.3061185991944825E-3</v>
          </cell>
          <cell r="Y121">
            <v>2.0590344635665024E-3</v>
          </cell>
          <cell r="Z121">
            <v>1.9766730850238421E-3</v>
          </cell>
          <cell r="AA121">
            <v>1.894311706481182E-3</v>
          </cell>
          <cell r="AB121">
            <v>1.8119503279385219E-3</v>
          </cell>
          <cell r="AC121">
            <v>4.8140225758184822E-2</v>
          </cell>
        </row>
        <row r="122">
          <cell r="A122" t="str">
            <v>Modern Electric Water Company - WA</v>
          </cell>
          <cell r="B122" t="str">
            <v>Modern Electric Water Company</v>
          </cell>
          <cell r="C122" t="str">
            <v>WA</v>
          </cell>
          <cell r="D122">
            <v>99900</v>
          </cell>
          <cell r="E122">
            <v>116556</v>
          </cell>
          <cell r="F122">
            <v>0</v>
          </cell>
          <cell r="G122">
            <v>216456</v>
          </cell>
          <cell r="H122">
            <v>1.328436255874071E-3</v>
          </cell>
          <cell r="I122">
            <v>0.26568725117481418</v>
          </cell>
          <cell r="J122">
            <v>0.29225597629229561</v>
          </cell>
          <cell r="K122">
            <v>0.31882470140977703</v>
          </cell>
          <cell r="L122">
            <v>0.34539342652725846</v>
          </cell>
          <cell r="M122">
            <v>0.37196215164473989</v>
          </cell>
          <cell r="N122">
            <v>0.38524651420348061</v>
          </cell>
          <cell r="O122">
            <v>0.42509960187970269</v>
          </cell>
          <cell r="P122">
            <v>0.45166832699718412</v>
          </cell>
          <cell r="Q122">
            <v>0.46495268955592484</v>
          </cell>
          <cell r="R122">
            <v>0.47823705211466555</v>
          </cell>
          <cell r="S122">
            <v>0.48487923339403588</v>
          </cell>
          <cell r="T122">
            <v>0.48487923339403588</v>
          </cell>
          <cell r="U122">
            <v>0.48487923339403588</v>
          </cell>
          <cell r="V122">
            <v>0.47823705211466555</v>
          </cell>
          <cell r="W122">
            <v>0.41181523932096198</v>
          </cell>
          <cell r="X122">
            <v>0.37196215164473989</v>
          </cell>
          <cell r="Y122">
            <v>0.33210906396851775</v>
          </cell>
          <cell r="Z122">
            <v>0.31882470140977703</v>
          </cell>
          <cell r="AA122">
            <v>0.30554033885103632</v>
          </cell>
          <cell r="AB122">
            <v>0.29225597629229561</v>
          </cell>
          <cell r="AC122">
            <v>7.7647099155839445</v>
          </cell>
        </row>
        <row r="123">
          <cell r="A123" t="str">
            <v>Nespelem Valley Elec Coop, Inc - WA</v>
          </cell>
          <cell r="B123" t="str">
            <v>Nespelem Valley Elec Coop, Inc</v>
          </cell>
          <cell r="C123" t="str">
            <v>WA</v>
          </cell>
          <cell r="D123">
            <v>20057</v>
          </cell>
          <cell r="E123">
            <v>14621</v>
          </cell>
          <cell r="F123">
            <v>14346</v>
          </cell>
          <cell r="G123">
            <v>49024</v>
          </cell>
          <cell r="H123">
            <v>3.0087065735285901E-4</v>
          </cell>
          <cell r="I123">
            <v>6.0174131470571803E-2</v>
          </cell>
          <cell r="J123">
            <v>6.6191544617628981E-2</v>
          </cell>
          <cell r="K123">
            <v>7.2208957764686166E-2</v>
          </cell>
          <cell r="L123">
            <v>7.8226370911743337E-2</v>
          </cell>
          <cell r="M123">
            <v>8.4243784058800522E-2</v>
          </cell>
          <cell r="N123">
            <v>8.7252490632329108E-2</v>
          </cell>
          <cell r="O123">
            <v>9.6278610352914878E-2</v>
          </cell>
          <cell r="P123">
            <v>0.10229602349997206</v>
          </cell>
          <cell r="Q123">
            <v>0.10530473007350065</v>
          </cell>
          <cell r="R123">
            <v>0.10831343664702925</v>
          </cell>
          <cell r="S123">
            <v>0.10981778993379354</v>
          </cell>
          <cell r="T123">
            <v>0.10981778993379354</v>
          </cell>
          <cell r="U123">
            <v>0.10981778993379354</v>
          </cell>
          <cell r="V123">
            <v>0.10831343664702925</v>
          </cell>
          <cell r="W123">
            <v>9.3269903779386293E-2</v>
          </cell>
          <cell r="X123">
            <v>8.4243784058800522E-2</v>
          </cell>
          <cell r="Y123">
            <v>7.5217664338214751E-2</v>
          </cell>
          <cell r="Z123">
            <v>7.2208957764686166E-2</v>
          </cell>
          <cell r="AA123">
            <v>6.9200251191157566E-2</v>
          </cell>
          <cell r="AB123">
            <v>6.6191544617628981E-2</v>
          </cell>
          <cell r="AC123">
            <v>1.7585889922274609</v>
          </cell>
        </row>
        <row r="124">
          <cell r="A124" t="str">
            <v>Northern Lights, Inc - ID</v>
          </cell>
          <cell r="B124" t="str">
            <v>Northern Lights, Inc</v>
          </cell>
          <cell r="C124" t="str">
            <v>ID</v>
          </cell>
          <cell r="D124">
            <v>175655</v>
          </cell>
          <cell r="E124">
            <v>35263</v>
          </cell>
          <cell r="F124">
            <v>7331</v>
          </cell>
          <cell r="G124">
            <v>218249</v>
          </cell>
          <cell r="H124">
            <v>1.3394402761219837E-3</v>
          </cell>
          <cell r="I124">
            <v>0.26788805522439674</v>
          </cell>
          <cell r="J124">
            <v>0.29467686074683641</v>
          </cell>
          <cell r="K124">
            <v>0.32146566626927608</v>
          </cell>
          <cell r="L124">
            <v>0.34825447179171576</v>
          </cell>
          <cell r="M124">
            <v>0.37504327731415543</v>
          </cell>
          <cell r="N124">
            <v>0.38843768007537527</v>
          </cell>
          <cell r="O124">
            <v>0.42862088835903478</v>
          </cell>
          <cell r="P124">
            <v>0.45540969388147445</v>
          </cell>
          <cell r="Q124">
            <v>0.46880409664269429</v>
          </cell>
          <cell r="R124">
            <v>0.48219849940391413</v>
          </cell>
          <cell r="S124">
            <v>0.48889570078452405</v>
          </cell>
          <cell r="T124">
            <v>0.48889570078452405</v>
          </cell>
          <cell r="U124">
            <v>0.48889570078452405</v>
          </cell>
          <cell r="V124">
            <v>0.48219849940391413</v>
          </cell>
          <cell r="W124">
            <v>0.41522648559781494</v>
          </cell>
          <cell r="X124">
            <v>0.37504327731415543</v>
          </cell>
          <cell r="Y124">
            <v>0.33486006903049592</v>
          </cell>
          <cell r="Z124">
            <v>0.32146566626927608</v>
          </cell>
          <cell r="AA124">
            <v>0.30807126350805625</v>
          </cell>
          <cell r="AB124">
            <v>0.29467686074683641</v>
          </cell>
          <cell r="AC124">
            <v>7.8290284139329946</v>
          </cell>
        </row>
        <row r="125">
          <cell r="A125" t="str">
            <v>Northern Lights, Inc - MT</v>
          </cell>
          <cell r="B125" t="str">
            <v>Northern Lights, Inc</v>
          </cell>
          <cell r="C125" t="str">
            <v>MT</v>
          </cell>
          <cell r="D125">
            <v>42454</v>
          </cell>
          <cell r="E125">
            <v>7164</v>
          </cell>
          <cell r="F125">
            <v>46291</v>
          </cell>
          <cell r="G125">
            <v>95909</v>
          </cell>
          <cell r="H125">
            <v>5.8861381927332234E-4</v>
          </cell>
          <cell r="I125">
            <v>0.11772276385466447</v>
          </cell>
          <cell r="J125">
            <v>0.12949504024013092</v>
          </cell>
          <cell r="K125">
            <v>0.14126731662559736</v>
          </cell>
          <cell r="L125">
            <v>0.15303959301106382</v>
          </cell>
          <cell r="M125">
            <v>0.16481186939653025</v>
          </cell>
          <cell r="N125">
            <v>0.17069800758926348</v>
          </cell>
          <cell r="O125">
            <v>0.18835642216746315</v>
          </cell>
          <cell r="P125">
            <v>0.20012869855292958</v>
          </cell>
          <cell r="Q125">
            <v>0.20601483674566282</v>
          </cell>
          <cell r="R125">
            <v>0.21190097493839605</v>
          </cell>
          <cell r="S125">
            <v>0.21484404403476265</v>
          </cell>
          <cell r="T125">
            <v>0.21484404403476265</v>
          </cell>
          <cell r="U125">
            <v>0.21484404403476265</v>
          </cell>
          <cell r="V125">
            <v>0.21190097493839605</v>
          </cell>
          <cell r="W125">
            <v>0.18247028397472992</v>
          </cell>
          <cell r="X125">
            <v>0.16481186939653025</v>
          </cell>
          <cell r="Y125">
            <v>0.14715345481833059</v>
          </cell>
          <cell r="Z125">
            <v>0.14126731662559736</v>
          </cell>
          <cell r="AA125">
            <v>0.13538117843286415</v>
          </cell>
          <cell r="AB125">
            <v>0.12949504024013092</v>
          </cell>
          <cell r="AC125">
            <v>3.4404477736525689</v>
          </cell>
        </row>
        <row r="126">
          <cell r="A126" t="str">
            <v>Northern Lights, Inc - WA</v>
          </cell>
          <cell r="B126" t="str">
            <v>Northern Lights, Inc</v>
          </cell>
          <cell r="C126" t="str">
            <v>WA</v>
          </cell>
          <cell r="D126">
            <v>122</v>
          </cell>
          <cell r="E126">
            <v>0</v>
          </cell>
          <cell r="F126">
            <v>0</v>
          </cell>
          <cell r="G126">
            <v>122</v>
          </cell>
          <cell r="H126">
            <v>7.487398049332735E-7</v>
          </cell>
          <cell r="I126">
            <v>1.4974796098665469E-4</v>
          </cell>
          <cell r="J126">
            <v>1.6472275708532018E-4</v>
          </cell>
          <cell r="K126">
            <v>1.7969755318398564E-4</v>
          </cell>
          <cell r="L126">
            <v>1.946723492826511E-4</v>
          </cell>
          <cell r="M126">
            <v>2.0964714538131658E-4</v>
          </cell>
          <cell r="N126">
            <v>2.1713454343064931E-4</v>
          </cell>
          <cell r="O126">
            <v>2.3959673757864753E-4</v>
          </cell>
          <cell r="P126">
            <v>2.5457153367731299E-4</v>
          </cell>
          <cell r="Q126">
            <v>2.6205893172664572E-4</v>
          </cell>
          <cell r="R126">
            <v>2.6954632977597845E-4</v>
          </cell>
          <cell r="S126">
            <v>2.7329002880064485E-4</v>
          </cell>
          <cell r="T126">
            <v>2.7329002880064485E-4</v>
          </cell>
          <cell r="U126">
            <v>2.7329002880064485E-4</v>
          </cell>
          <cell r="V126">
            <v>2.6954632977597845E-4</v>
          </cell>
          <cell r="W126">
            <v>2.3210933952931478E-4</v>
          </cell>
          <cell r="X126">
            <v>2.0964714538131658E-4</v>
          </cell>
          <cell r="Y126">
            <v>1.8718495123331837E-4</v>
          </cell>
          <cell r="Z126">
            <v>1.7969755318398564E-4</v>
          </cell>
          <cell r="AA126">
            <v>1.7221015513465291E-4</v>
          </cell>
          <cell r="AB126">
            <v>1.6472275708532018E-4</v>
          </cell>
          <cell r="AC126">
            <v>4.3763841598349834E-3</v>
          </cell>
        </row>
        <row r="127">
          <cell r="A127" t="str">
            <v>Northern Wasco County PUD - OR</v>
          </cell>
          <cell r="B127" t="str">
            <v>Northern Wasco County PUD</v>
          </cell>
          <cell r="C127" t="str">
            <v>OR</v>
          </cell>
          <cell r="D127">
            <v>149241</v>
          </cell>
          <cell r="E127">
            <v>17844</v>
          </cell>
          <cell r="F127">
            <v>425327</v>
          </cell>
          <cell r="G127">
            <v>592412</v>
          </cell>
          <cell r="H127">
            <v>3.6357577485256593E-3</v>
          </cell>
          <cell r="I127">
            <v>0.72715154970513185</v>
          </cell>
          <cell r="J127">
            <v>0.79986670467564502</v>
          </cell>
          <cell r="K127">
            <v>0.8725818596461582</v>
          </cell>
          <cell r="L127">
            <v>0.94529701461667137</v>
          </cell>
          <cell r="M127">
            <v>1.0180121695871847</v>
          </cell>
          <cell r="N127">
            <v>1.0543697470724411</v>
          </cell>
          <cell r="O127">
            <v>1.163442479528211</v>
          </cell>
          <cell r="P127">
            <v>1.2361576344987242</v>
          </cell>
          <cell r="Q127">
            <v>1.2725152119839807</v>
          </cell>
          <cell r="R127">
            <v>1.3088727894692374</v>
          </cell>
          <cell r="S127">
            <v>1.3270515782118657</v>
          </cell>
          <cell r="T127">
            <v>1.3270515782118657</v>
          </cell>
          <cell r="U127">
            <v>1.3270515782118657</v>
          </cell>
          <cell r="V127">
            <v>1.3088727894692374</v>
          </cell>
          <cell r="W127">
            <v>1.1270849020429543</v>
          </cell>
          <cell r="X127">
            <v>1.0180121695871847</v>
          </cell>
          <cell r="Y127">
            <v>0.90893943713141478</v>
          </cell>
          <cell r="Z127">
            <v>0.8725818596461582</v>
          </cell>
          <cell r="AA127">
            <v>0.83622428216090161</v>
          </cell>
          <cell r="AB127">
            <v>0.79986670467564502</v>
          </cell>
          <cell r="AC127">
            <v>21.251004040132479</v>
          </cell>
        </row>
        <row r="128">
          <cell r="A128" t="str">
            <v>NorthWestern Energy LLC - MT</v>
          </cell>
          <cell r="B128" t="str">
            <v>NorthWestern Energy LLC</v>
          </cell>
          <cell r="C128" t="str">
            <v>MT</v>
          </cell>
          <cell r="D128">
            <v>2315297</v>
          </cell>
          <cell r="E128">
            <v>3041402</v>
          </cell>
          <cell r="F128">
            <v>438179</v>
          </cell>
          <cell r="G128">
            <v>5794878</v>
          </cell>
          <cell r="H128">
            <v>3.556439199452556E-2</v>
          </cell>
          <cell r="I128">
            <v>7.1128783989051119</v>
          </cell>
          <cell r="J128">
            <v>7.8241662387956232</v>
          </cell>
          <cell r="K128">
            <v>8.5354540786861346</v>
          </cell>
          <cell r="L128">
            <v>9.246741918576646</v>
          </cell>
          <cell r="M128">
            <v>9.9580297584671573</v>
          </cell>
          <cell r="N128">
            <v>10.313673678412412</v>
          </cell>
          <cell r="O128">
            <v>11.380605438248178</v>
          </cell>
          <cell r="P128">
            <v>12.09189327813869</v>
          </cell>
          <cell r="Q128">
            <v>12.447537198083946</v>
          </cell>
          <cell r="R128">
            <v>12.803181118029201</v>
          </cell>
          <cell r="S128">
            <v>12.98100307800183</v>
          </cell>
          <cell r="T128">
            <v>12.98100307800183</v>
          </cell>
          <cell r="U128">
            <v>12.98100307800183</v>
          </cell>
          <cell r="V128">
            <v>12.803181118029201</v>
          </cell>
          <cell r="W128">
            <v>11.024961518302923</v>
          </cell>
          <cell r="X128">
            <v>9.9580297584671573</v>
          </cell>
          <cell r="Y128">
            <v>8.8910979986313894</v>
          </cell>
          <cell r="Z128">
            <v>8.5354540786861346</v>
          </cell>
          <cell r="AA128">
            <v>8.179810158740878</v>
          </cell>
          <cell r="AB128">
            <v>7.8241662387956232</v>
          </cell>
          <cell r="AC128">
            <v>207.8738712080019</v>
          </cell>
        </row>
        <row r="129">
          <cell r="A129" t="str">
            <v>Ohop Mutual Light Company, Inc - WA</v>
          </cell>
          <cell r="B129" t="str">
            <v>Ohop Mutual Light Company, Inc</v>
          </cell>
          <cell r="C129" t="str">
            <v>WA</v>
          </cell>
          <cell r="D129">
            <v>79044</v>
          </cell>
          <cell r="E129">
            <v>3808</v>
          </cell>
          <cell r="F129">
            <v>38</v>
          </cell>
          <cell r="G129">
            <v>82890</v>
          </cell>
          <cell r="H129">
            <v>5.0871346254851668E-4</v>
          </cell>
          <cell r="I129">
            <v>0.10174269250970333</v>
          </cell>
          <cell r="J129">
            <v>0.11191696176067367</v>
          </cell>
          <cell r="K129">
            <v>0.122091231011644</v>
          </cell>
          <cell r="L129">
            <v>0.13226550026261433</v>
          </cell>
          <cell r="M129">
            <v>0.14243976951358467</v>
          </cell>
          <cell r="N129">
            <v>0.14752690413906983</v>
          </cell>
          <cell r="O129">
            <v>0.16278830801552535</v>
          </cell>
          <cell r="P129">
            <v>0.17296257726649567</v>
          </cell>
          <cell r="Q129">
            <v>0.17804971189198085</v>
          </cell>
          <cell r="R129">
            <v>0.18313684651746601</v>
          </cell>
          <cell r="S129">
            <v>0.18568041383020858</v>
          </cell>
          <cell r="T129">
            <v>0.18568041383020858</v>
          </cell>
          <cell r="U129">
            <v>0.18568041383020858</v>
          </cell>
          <cell r="V129">
            <v>0.18313684651746601</v>
          </cell>
          <cell r="W129">
            <v>0.15770117339004017</v>
          </cell>
          <cell r="X129">
            <v>0.14243976951358467</v>
          </cell>
          <cell r="Y129">
            <v>0.12717836563712917</v>
          </cell>
          <cell r="Z129">
            <v>0.122091231011644</v>
          </cell>
          <cell r="AA129">
            <v>0.11700409638615884</v>
          </cell>
          <cell r="AB129">
            <v>0.11191696176067367</v>
          </cell>
          <cell r="AC129">
            <v>2.9734301885960801</v>
          </cell>
        </row>
        <row r="130">
          <cell r="A130" t="str">
            <v>Okanogan County Elec Coop, Inc - WA</v>
          </cell>
          <cell r="B130" t="str">
            <v>Okanogan County Elec Coop, Inc</v>
          </cell>
          <cell r="C130" t="str">
            <v>WA</v>
          </cell>
          <cell r="D130">
            <v>39153</v>
          </cell>
          <cell r="E130">
            <v>17816</v>
          </cell>
          <cell r="F130">
            <v>0</v>
          </cell>
          <cell r="G130">
            <v>56969</v>
          </cell>
          <cell r="H130">
            <v>3.496308028462595E-4</v>
          </cell>
          <cell r="I130">
            <v>6.9926160569251897E-2</v>
          </cell>
          <cell r="J130">
            <v>7.6918776626177091E-2</v>
          </cell>
          <cell r="K130">
            <v>8.3911392683102284E-2</v>
          </cell>
          <cell r="L130">
            <v>9.0904008740027464E-2</v>
          </cell>
          <cell r="M130">
            <v>9.7896624796952658E-2</v>
          </cell>
          <cell r="N130">
            <v>0.10139293282541526</v>
          </cell>
          <cell r="O130">
            <v>0.11188185691080305</v>
          </cell>
          <cell r="P130">
            <v>0.11887447296772823</v>
          </cell>
          <cell r="Q130">
            <v>0.12237078099619082</v>
          </cell>
          <cell r="R130">
            <v>0.12586708902465341</v>
          </cell>
          <cell r="S130">
            <v>0.12761524303888472</v>
          </cell>
          <cell r="T130">
            <v>0.12761524303888472</v>
          </cell>
          <cell r="U130">
            <v>0.12761524303888472</v>
          </cell>
          <cell r="V130">
            <v>0.12586708902465341</v>
          </cell>
          <cell r="W130">
            <v>0.10838554888234045</v>
          </cell>
          <cell r="X130">
            <v>9.7896624796952658E-2</v>
          </cell>
          <cell r="Y130">
            <v>8.7407700711564867E-2</v>
          </cell>
          <cell r="Z130">
            <v>8.3911392683102284E-2</v>
          </cell>
          <cell r="AA130">
            <v>8.0415084654639687E-2</v>
          </cell>
          <cell r="AB130">
            <v>7.6918776626177091E-2</v>
          </cell>
          <cell r="AC130">
            <v>2.0435920426363867</v>
          </cell>
        </row>
        <row r="131">
          <cell r="A131" t="str">
            <v>Orcas Power &amp; Light Coop - WA</v>
          </cell>
          <cell r="B131" t="str">
            <v>Orcas Power &amp; Light Coop</v>
          </cell>
          <cell r="C131" t="str">
            <v>WA</v>
          </cell>
          <cell r="D131">
            <v>145551</v>
          </cell>
          <cell r="E131">
            <v>57706</v>
          </cell>
          <cell r="F131">
            <v>0</v>
          </cell>
          <cell r="G131">
            <v>203257</v>
          </cell>
          <cell r="H131">
            <v>1.2474312010764129E-3</v>
          </cell>
          <cell r="I131">
            <v>0.2494862402152826</v>
          </cell>
          <cell r="J131">
            <v>0.27443486423681085</v>
          </cell>
          <cell r="K131">
            <v>0.2993834882583391</v>
          </cell>
          <cell r="L131">
            <v>0.32433211227986736</v>
          </cell>
          <cell r="M131">
            <v>0.34928073630139561</v>
          </cell>
          <cell r="N131">
            <v>0.36175504831215977</v>
          </cell>
          <cell r="O131">
            <v>0.39917798434445212</v>
          </cell>
          <cell r="P131">
            <v>0.42412660836598037</v>
          </cell>
          <cell r="Q131">
            <v>0.43660092037674453</v>
          </cell>
          <cell r="R131">
            <v>0.44907523238750863</v>
          </cell>
          <cell r="S131">
            <v>0.45531238839289073</v>
          </cell>
          <cell r="T131">
            <v>0.45531238839289073</v>
          </cell>
          <cell r="U131">
            <v>0.45531238839289073</v>
          </cell>
          <cell r="V131">
            <v>0.44907523238750863</v>
          </cell>
          <cell r="W131">
            <v>0.38670367233368802</v>
          </cell>
          <cell r="X131">
            <v>0.34928073630139561</v>
          </cell>
          <cell r="Y131">
            <v>0.3118578002691032</v>
          </cell>
          <cell r="Z131">
            <v>0.2993834882583391</v>
          </cell>
          <cell r="AA131">
            <v>0.28690917624757495</v>
          </cell>
          <cell r="AB131">
            <v>0.27443486423681085</v>
          </cell>
          <cell r="AC131">
            <v>7.2912353702916333</v>
          </cell>
        </row>
        <row r="132">
          <cell r="A132" t="str">
            <v>Oregon Trail El Cons Coop, Inc - OR</v>
          </cell>
          <cell r="B132" t="str">
            <v>Oregon Trail El Cons Coop, Inc</v>
          </cell>
          <cell r="C132" t="str">
            <v>OR</v>
          </cell>
          <cell r="D132">
            <v>289267</v>
          </cell>
          <cell r="E132">
            <v>242682</v>
          </cell>
          <cell r="F132">
            <v>107208</v>
          </cell>
          <cell r="G132">
            <v>639157</v>
          </cell>
          <cell r="H132">
            <v>3.9226417008339041E-3</v>
          </cell>
          <cell r="I132">
            <v>0.78452834016678086</v>
          </cell>
          <cell r="J132">
            <v>0.86298117418345888</v>
          </cell>
          <cell r="K132">
            <v>0.94143400820013701</v>
          </cell>
          <cell r="L132">
            <v>1.019886842216815</v>
          </cell>
          <cell r="M132">
            <v>1.0983396762334932</v>
          </cell>
          <cell r="N132">
            <v>1.1375660932418321</v>
          </cell>
          <cell r="O132">
            <v>1.2552453442668492</v>
          </cell>
          <cell r="P132">
            <v>1.3336981782835273</v>
          </cell>
          <cell r="Q132">
            <v>1.3729245952918665</v>
          </cell>
          <cell r="R132">
            <v>1.4121510123002055</v>
          </cell>
          <cell r="S132">
            <v>1.431764220804375</v>
          </cell>
          <cell r="T132">
            <v>1.431764220804375</v>
          </cell>
          <cell r="U132">
            <v>1.431764220804375</v>
          </cell>
          <cell r="V132">
            <v>1.4121510123002055</v>
          </cell>
          <cell r="W132">
            <v>1.2160189272585102</v>
          </cell>
          <cell r="X132">
            <v>1.0983396762334932</v>
          </cell>
          <cell r="Y132">
            <v>0.98066042520847607</v>
          </cell>
          <cell r="Z132">
            <v>0.94143400820013701</v>
          </cell>
          <cell r="AA132">
            <v>0.90220759119179794</v>
          </cell>
          <cell r="AB132">
            <v>0.86298117418345888</v>
          </cell>
          <cell r="AC132">
            <v>22.927840741374169</v>
          </cell>
        </row>
        <row r="133">
          <cell r="A133" t="str">
            <v>PacifiCorp - OR</v>
          </cell>
          <cell r="B133" t="str">
            <v>PacifiCorp</v>
          </cell>
          <cell r="C133" t="str">
            <v>OR</v>
          </cell>
          <cell r="D133">
            <v>5651879</v>
          </cell>
          <cell r="E133">
            <v>5031886</v>
          </cell>
          <cell r="F133">
            <v>2722437</v>
          </cell>
          <cell r="G133">
            <v>13422043</v>
          </cell>
          <cell r="H133">
            <v>8.2373916865786961E-2</v>
          </cell>
          <cell r="I133">
            <v>16.474783373157393</v>
          </cell>
          <cell r="J133">
            <v>18.122261710473133</v>
          </cell>
          <cell r="K133">
            <v>19.769740047788872</v>
          </cell>
          <cell r="L133">
            <v>21.417218385104611</v>
          </cell>
          <cell r="M133">
            <v>23.064696722420351</v>
          </cell>
          <cell r="N133">
            <v>23.88843589107822</v>
          </cell>
          <cell r="O133">
            <v>26.359653397051829</v>
          </cell>
          <cell r="P133">
            <v>28.007131734367565</v>
          </cell>
          <cell r="Q133">
            <v>28.830870903025435</v>
          </cell>
          <cell r="R133">
            <v>29.654610071683305</v>
          </cell>
          <cell r="S133">
            <v>30.066479656012241</v>
          </cell>
          <cell r="T133">
            <v>30.066479656012241</v>
          </cell>
          <cell r="U133">
            <v>30.066479656012241</v>
          </cell>
          <cell r="V133">
            <v>29.654610071683305</v>
          </cell>
          <cell r="W133">
            <v>25.53591422839396</v>
          </cell>
          <cell r="X133">
            <v>23.064696722420351</v>
          </cell>
          <cell r="Y133">
            <v>20.593479216446742</v>
          </cell>
          <cell r="Z133">
            <v>19.769740047788872</v>
          </cell>
          <cell r="AA133">
            <v>18.946000879131002</v>
          </cell>
          <cell r="AB133">
            <v>18.122261710473133</v>
          </cell>
          <cell r="AC133">
            <v>481.4755440805248</v>
          </cell>
        </row>
        <row r="134">
          <cell r="A134" t="str">
            <v>PacifiCorp - WA</v>
          </cell>
          <cell r="B134" t="str">
            <v>PacifiCorp</v>
          </cell>
          <cell r="C134" t="str">
            <v>WA</v>
          </cell>
          <cell r="D134">
            <v>1674853</v>
          </cell>
          <cell r="E134">
            <v>1491582</v>
          </cell>
          <cell r="F134">
            <v>1017303</v>
          </cell>
          <cell r="G134">
            <v>4183738</v>
          </cell>
          <cell r="H134">
            <v>2.5676485032884621E-2</v>
          </cell>
          <cell r="I134">
            <v>5.1352970065769243</v>
          </cell>
          <cell r="J134">
            <v>5.6488267072346163</v>
          </cell>
          <cell r="K134">
            <v>6.1623564078923092</v>
          </cell>
          <cell r="L134">
            <v>6.6758861085500012</v>
          </cell>
          <cell r="M134">
            <v>7.1894158092076941</v>
          </cell>
          <cell r="N134">
            <v>7.4461806595365401</v>
          </cell>
          <cell r="O134">
            <v>8.2164752105230789</v>
          </cell>
          <cell r="P134">
            <v>8.7300049111807709</v>
          </cell>
          <cell r="Q134">
            <v>8.9867697615096169</v>
          </cell>
          <cell r="R134">
            <v>9.2435346118384629</v>
          </cell>
          <cell r="S134">
            <v>9.3719170370028859</v>
          </cell>
          <cell r="T134">
            <v>9.3719170370028859</v>
          </cell>
          <cell r="U134">
            <v>9.3719170370028859</v>
          </cell>
          <cell r="V134">
            <v>9.2435346118384629</v>
          </cell>
          <cell r="W134">
            <v>7.9597103601942329</v>
          </cell>
          <cell r="X134">
            <v>7.1894158092076941</v>
          </cell>
          <cell r="Y134">
            <v>6.4191212582211552</v>
          </cell>
          <cell r="Z134">
            <v>6.1623564078923092</v>
          </cell>
          <cell r="AA134">
            <v>5.9055915575634632</v>
          </cell>
          <cell r="AB134">
            <v>5.6488267072346163</v>
          </cell>
          <cell r="AC134">
            <v>150.07905501721061</v>
          </cell>
        </row>
        <row r="135">
          <cell r="A135" t="str">
            <v>PacifiCorp - ID</v>
          </cell>
          <cell r="B135" t="str">
            <v>PacifiCorp</v>
          </cell>
          <cell r="C135" t="str">
            <v>ID</v>
          </cell>
          <cell r="D135">
            <v>716349</v>
          </cell>
          <cell r="E135">
            <v>437549</v>
          </cell>
          <cell r="F135">
            <v>1801789</v>
          </cell>
          <cell r="G135">
            <v>2955687</v>
          </cell>
          <cell r="H135">
            <v>1.8139676293637805E-2</v>
          </cell>
          <cell r="I135">
            <v>3.6279352587275611</v>
          </cell>
          <cell r="J135">
            <v>3.990728784600317</v>
          </cell>
          <cell r="K135">
            <v>4.3535223104730729</v>
          </cell>
          <cell r="L135">
            <v>4.7163158363458297</v>
          </cell>
          <cell r="M135">
            <v>5.0791093622185857</v>
          </cell>
          <cell r="N135">
            <v>5.2605061251549632</v>
          </cell>
          <cell r="O135">
            <v>5.8046964139640975</v>
          </cell>
          <cell r="P135">
            <v>6.1674899398368535</v>
          </cell>
          <cell r="Q135">
            <v>6.3488867027732319</v>
          </cell>
          <cell r="R135">
            <v>6.5302834657096103</v>
          </cell>
          <cell r="S135">
            <v>6.6209818471777986</v>
          </cell>
          <cell r="T135">
            <v>6.6209818471777986</v>
          </cell>
          <cell r="U135">
            <v>6.6209818471777986</v>
          </cell>
          <cell r="V135">
            <v>6.5302834657096103</v>
          </cell>
          <cell r="W135">
            <v>5.62329965102772</v>
          </cell>
          <cell r="X135">
            <v>5.0791093622185857</v>
          </cell>
          <cell r="Y135">
            <v>4.5349190734094513</v>
          </cell>
          <cell r="Z135">
            <v>4.3535223104730729</v>
          </cell>
          <cell r="AA135">
            <v>4.1721255475366954</v>
          </cell>
          <cell r="AB135">
            <v>3.990728784600317</v>
          </cell>
          <cell r="AC135">
            <v>106.02640793631298</v>
          </cell>
        </row>
        <row r="136">
          <cell r="A136" t="str">
            <v>Parkland Light &amp; Water Company - WA</v>
          </cell>
          <cell r="B136" t="str">
            <v>Parkland Light &amp; Water Company</v>
          </cell>
          <cell r="C136" t="str">
            <v>WA</v>
          </cell>
          <cell r="D136">
            <v>58709</v>
          </cell>
          <cell r="E136">
            <v>59795</v>
          </cell>
          <cell r="F136">
            <v>0</v>
          </cell>
          <cell r="G136">
            <v>118504</v>
          </cell>
          <cell r="H136">
            <v>7.2728411347387409E-4</v>
          </cell>
          <cell r="I136">
            <v>0.14545682269477481</v>
          </cell>
          <cell r="J136">
            <v>0.16000250496425231</v>
          </cell>
          <cell r="K136">
            <v>0.17454818723372978</v>
          </cell>
          <cell r="L136">
            <v>0.18909386950320725</v>
          </cell>
          <cell r="M136">
            <v>0.20363955177268475</v>
          </cell>
          <cell r="N136">
            <v>0.21091239290742347</v>
          </cell>
          <cell r="O136">
            <v>0.23273091631163972</v>
          </cell>
          <cell r="P136">
            <v>0.2472765985811172</v>
          </cell>
          <cell r="Q136">
            <v>0.25454943971585592</v>
          </cell>
          <cell r="R136">
            <v>0.26182228085059467</v>
          </cell>
          <cell r="S136">
            <v>0.26545870141796407</v>
          </cell>
          <cell r="T136">
            <v>0.26545870141796407</v>
          </cell>
          <cell r="U136">
            <v>0.26545870141796407</v>
          </cell>
          <cell r="V136">
            <v>0.26182228085059467</v>
          </cell>
          <cell r="W136">
            <v>0.22545807517690097</v>
          </cell>
          <cell r="X136">
            <v>0.20363955177268475</v>
          </cell>
          <cell r="Y136">
            <v>0.18182102836846853</v>
          </cell>
          <cell r="Z136">
            <v>0.17454818723372978</v>
          </cell>
          <cell r="AA136">
            <v>0.16727534609899103</v>
          </cell>
          <cell r="AB136">
            <v>0.16000250496425231</v>
          </cell>
          <cell r="AC136">
            <v>4.2509756432547938</v>
          </cell>
        </row>
        <row r="137">
          <cell r="A137" t="str">
            <v>Peninsula Light Company - WA</v>
          </cell>
          <cell r="B137" t="str">
            <v>Peninsula Light Company</v>
          </cell>
          <cell r="C137" t="str">
            <v>WA</v>
          </cell>
          <cell r="D137">
            <v>437880</v>
          </cell>
          <cell r="E137">
            <v>161147</v>
          </cell>
          <cell r="F137">
            <v>0</v>
          </cell>
          <cell r="G137">
            <v>599027</v>
          </cell>
          <cell r="H137">
            <v>3.6763554027029839E-3</v>
          </cell>
          <cell r="I137">
            <v>0.73527108054059676</v>
          </cell>
          <cell r="J137">
            <v>0.80879818859465646</v>
          </cell>
          <cell r="K137">
            <v>0.88232529664871617</v>
          </cell>
          <cell r="L137">
            <v>0.95585240470277577</v>
          </cell>
          <cell r="M137">
            <v>1.0293795127568355</v>
          </cell>
          <cell r="N137">
            <v>1.0661430667838654</v>
          </cell>
          <cell r="O137">
            <v>1.1764337288649549</v>
          </cell>
          <cell r="P137">
            <v>1.2499608369190145</v>
          </cell>
          <cell r="Q137">
            <v>1.2867243909460444</v>
          </cell>
          <cell r="R137">
            <v>1.3234879449730741</v>
          </cell>
          <cell r="S137">
            <v>1.3418697219865892</v>
          </cell>
          <cell r="T137">
            <v>1.3418697219865892</v>
          </cell>
          <cell r="U137">
            <v>1.3418697219865892</v>
          </cell>
          <cell r="V137">
            <v>1.3234879449730741</v>
          </cell>
          <cell r="W137">
            <v>1.139670174837925</v>
          </cell>
          <cell r="X137">
            <v>1.0293795127568355</v>
          </cell>
          <cell r="Y137">
            <v>0.91908885067574597</v>
          </cell>
          <cell r="Z137">
            <v>0.88232529664871617</v>
          </cell>
          <cell r="AA137">
            <v>0.84556174262168626</v>
          </cell>
          <cell r="AB137">
            <v>0.80879818859465646</v>
          </cell>
          <cell r="AC137">
            <v>21.488297328798939</v>
          </cell>
        </row>
        <row r="138">
          <cell r="A138" t="str">
            <v>Portl of Seattle - WA</v>
          </cell>
          <cell r="B138" t="str">
            <v>Portl of Seattle</v>
          </cell>
          <cell r="C138" t="str">
            <v>WA</v>
          </cell>
          <cell r="D138">
            <v>138527</v>
          </cell>
          <cell r="E138">
            <v>111404</v>
          </cell>
          <cell r="F138">
            <v>465941</v>
          </cell>
          <cell r="G138">
            <v>715872</v>
          </cell>
          <cell r="H138">
            <v>4.3934578822720687E-3</v>
          </cell>
          <cell r="I138">
            <v>0.87869157645441376</v>
          </cell>
          <cell r="J138">
            <v>0.9665607340998551</v>
          </cell>
          <cell r="K138">
            <v>1.0544298917452966</v>
          </cell>
          <cell r="L138">
            <v>1.1422990493907379</v>
          </cell>
          <cell r="M138">
            <v>1.2301682070361792</v>
          </cell>
          <cell r="N138">
            <v>1.2741027858589</v>
          </cell>
          <cell r="O138">
            <v>1.4059065223270619</v>
          </cell>
          <cell r="P138">
            <v>1.4937756799725033</v>
          </cell>
          <cell r="Q138">
            <v>1.537710258795224</v>
          </cell>
          <cell r="R138">
            <v>1.5816448376179448</v>
          </cell>
          <cell r="S138">
            <v>1.6036121270293051</v>
          </cell>
          <cell r="T138">
            <v>1.6036121270293051</v>
          </cell>
          <cell r="U138">
            <v>1.6036121270293051</v>
          </cell>
          <cell r="V138">
            <v>1.5816448376179448</v>
          </cell>
          <cell r="W138">
            <v>1.3619719435043414</v>
          </cell>
          <cell r="X138">
            <v>1.2301682070361792</v>
          </cell>
          <cell r="Y138">
            <v>1.0983644705680171</v>
          </cell>
          <cell r="Z138">
            <v>1.0544298917452966</v>
          </cell>
          <cell r="AA138">
            <v>1.0104953129225758</v>
          </cell>
          <cell r="AB138">
            <v>0.9665607340998551</v>
          </cell>
          <cell r="AC138">
            <v>25.679761321880243</v>
          </cell>
        </row>
        <row r="139">
          <cell r="A139" t="str">
            <v>Portland General Electric Company - OR</v>
          </cell>
          <cell r="B139" t="str">
            <v>Portland General Electric Company</v>
          </cell>
          <cell r="C139" t="str">
            <v>OR</v>
          </cell>
          <cell r="D139">
            <v>7900585</v>
          </cell>
          <cell r="E139">
            <v>7066983</v>
          </cell>
          <cell r="F139">
            <v>2443781</v>
          </cell>
          <cell r="G139">
            <v>17419212</v>
          </cell>
          <cell r="H139">
            <v>0.10690538848337161</v>
          </cell>
          <cell r="I139">
            <v>21.381077696674321</v>
          </cell>
          <cell r="J139">
            <v>23.519185466341753</v>
          </cell>
          <cell r="K139">
            <v>25.657293236009188</v>
          </cell>
          <cell r="L139">
            <v>27.79540100567662</v>
          </cell>
          <cell r="M139">
            <v>29.933508775344052</v>
          </cell>
          <cell r="N139">
            <v>31.002562660177766</v>
          </cell>
          <cell r="O139">
            <v>34.209724314678915</v>
          </cell>
          <cell r="P139">
            <v>36.347832084346351</v>
          </cell>
          <cell r="Q139">
            <v>37.416885969180065</v>
          </cell>
          <cell r="R139">
            <v>38.485939854013779</v>
          </cell>
          <cell r="S139">
            <v>39.02046679643064</v>
          </cell>
          <cell r="T139">
            <v>39.02046679643064</v>
          </cell>
          <cell r="U139">
            <v>39.02046679643064</v>
          </cell>
          <cell r="V139">
            <v>38.485939854013779</v>
          </cell>
          <cell r="W139">
            <v>33.140670429845201</v>
          </cell>
          <cell r="X139">
            <v>29.933508775344052</v>
          </cell>
          <cell r="Y139">
            <v>26.726347120842902</v>
          </cell>
          <cell r="Z139">
            <v>25.657293236009188</v>
          </cell>
          <cell r="AA139">
            <v>24.588239351175471</v>
          </cell>
          <cell r="AB139">
            <v>23.519185466341753</v>
          </cell>
          <cell r="AC139">
            <v>624.86199568530708</v>
          </cell>
        </row>
        <row r="140">
          <cell r="A140" t="str">
            <v>PUD No 1 of Benton County - WA</v>
          </cell>
          <cell r="B140" t="str">
            <v>PUD No 1 of Benton County</v>
          </cell>
          <cell r="C140" t="str">
            <v>WA</v>
          </cell>
          <cell r="D140">
            <v>721719</v>
          </cell>
          <cell r="E140">
            <v>538444</v>
          </cell>
          <cell r="F140">
            <v>466178</v>
          </cell>
          <cell r="G140">
            <v>1726341</v>
          </cell>
          <cell r="H140">
            <v>1.059491986547797E-2</v>
          </cell>
          <cell r="I140">
            <v>2.1189839730955939</v>
          </cell>
          <cell r="J140">
            <v>2.3308823704051536</v>
          </cell>
          <cell r="K140">
            <v>2.5427807677147127</v>
          </cell>
          <cell r="L140">
            <v>2.7546791650242723</v>
          </cell>
          <cell r="M140">
            <v>2.9665775623338315</v>
          </cell>
          <cell r="N140">
            <v>3.0725267609886111</v>
          </cell>
          <cell r="O140">
            <v>3.3903743569529503</v>
          </cell>
          <cell r="P140">
            <v>3.6022727542625099</v>
          </cell>
          <cell r="Q140">
            <v>3.7082219529172895</v>
          </cell>
          <cell r="R140">
            <v>3.8141711515720691</v>
          </cell>
          <cell r="S140">
            <v>3.8671457508994589</v>
          </cell>
          <cell r="T140">
            <v>3.8671457508994589</v>
          </cell>
          <cell r="U140">
            <v>3.8671457508994589</v>
          </cell>
          <cell r="V140">
            <v>3.8141711515720691</v>
          </cell>
          <cell r="W140">
            <v>3.2844251582981707</v>
          </cell>
          <cell r="X140">
            <v>2.9665775623338315</v>
          </cell>
          <cell r="Y140">
            <v>2.6487299663694923</v>
          </cell>
          <cell r="Z140">
            <v>2.5427807677147127</v>
          </cell>
          <cell r="AA140">
            <v>2.4368315690599331</v>
          </cell>
          <cell r="AB140">
            <v>2.3308823704051536</v>
          </cell>
          <cell r="AC140">
            <v>61.927306613718734</v>
          </cell>
        </row>
        <row r="141">
          <cell r="A141" t="str">
            <v>PUD No 1 of Chelan County - WA</v>
          </cell>
          <cell r="B141" t="str">
            <v>PUD No 1 of Chelan County</v>
          </cell>
          <cell r="C141" t="str">
            <v>WA</v>
          </cell>
          <cell r="D141">
            <v>803031</v>
          </cell>
          <cell r="E141">
            <v>472822</v>
          </cell>
          <cell r="F141">
            <v>359225</v>
          </cell>
          <cell r="G141">
            <v>1635078</v>
          </cell>
          <cell r="H141">
            <v>1.003481953090727E-2</v>
          </cell>
          <cell r="I141">
            <v>2.0069639061814541</v>
          </cell>
          <cell r="J141">
            <v>2.2076602967995993</v>
          </cell>
          <cell r="K141">
            <v>2.4083566874177449</v>
          </cell>
          <cell r="L141">
            <v>2.60905307803589</v>
          </cell>
          <cell r="M141">
            <v>2.8097494686540356</v>
          </cell>
          <cell r="N141">
            <v>2.9100976639631084</v>
          </cell>
          <cell r="O141">
            <v>3.2111422498903264</v>
          </cell>
          <cell r="P141">
            <v>3.411838640508472</v>
          </cell>
          <cell r="Q141">
            <v>3.5121868358175443</v>
          </cell>
          <cell r="R141">
            <v>3.6125350311266171</v>
          </cell>
          <cell r="S141">
            <v>3.6627091287811537</v>
          </cell>
          <cell r="T141">
            <v>3.6627091287811537</v>
          </cell>
          <cell r="U141">
            <v>3.6627091287811537</v>
          </cell>
          <cell r="V141">
            <v>3.6125350311266171</v>
          </cell>
          <cell r="W141">
            <v>3.1107940545812536</v>
          </cell>
          <cell r="X141">
            <v>2.8097494686540356</v>
          </cell>
          <cell r="Y141">
            <v>2.5087048827268177</v>
          </cell>
          <cell r="Z141">
            <v>2.4083566874177449</v>
          </cell>
          <cell r="AA141">
            <v>2.3080084921086721</v>
          </cell>
          <cell r="AB141">
            <v>2.2076602967995993</v>
          </cell>
          <cell r="AC141">
            <v>58.653520158152993</v>
          </cell>
        </row>
        <row r="142">
          <cell r="A142" t="str">
            <v>PUD No 1 of Clallam County - WA</v>
          </cell>
          <cell r="B142" t="str">
            <v>PUD No 1 of Clallam County</v>
          </cell>
          <cell r="C142" t="str">
            <v>WA</v>
          </cell>
          <cell r="D142">
            <v>453428</v>
          </cell>
          <cell r="E142">
            <v>169093</v>
          </cell>
          <cell r="F142">
            <v>140140</v>
          </cell>
          <cell r="G142">
            <v>762661</v>
          </cell>
          <cell r="H142">
            <v>4.6806118718870108E-3</v>
          </cell>
          <cell r="I142">
            <v>0.9361223743774022</v>
          </cell>
          <cell r="J142">
            <v>1.0297346118151425</v>
          </cell>
          <cell r="K142">
            <v>1.1233468492528826</v>
          </cell>
          <cell r="L142">
            <v>1.2169590866906228</v>
          </cell>
          <cell r="M142">
            <v>1.310571324128363</v>
          </cell>
          <cell r="N142">
            <v>1.3573774428472332</v>
          </cell>
          <cell r="O142">
            <v>1.4977957990038435</v>
          </cell>
          <cell r="P142">
            <v>1.5914080364415837</v>
          </cell>
          <cell r="Q142">
            <v>1.6382141551604539</v>
          </cell>
          <cell r="R142">
            <v>1.6850202738793238</v>
          </cell>
          <cell r="S142">
            <v>1.7084233332387591</v>
          </cell>
          <cell r="T142">
            <v>1.7084233332387591</v>
          </cell>
          <cell r="U142">
            <v>1.7084233332387591</v>
          </cell>
          <cell r="V142">
            <v>1.6850202738793238</v>
          </cell>
          <cell r="W142">
            <v>1.4509896802849733</v>
          </cell>
          <cell r="X142">
            <v>1.310571324128363</v>
          </cell>
          <cell r="Y142">
            <v>1.1701529679717526</v>
          </cell>
          <cell r="Z142">
            <v>1.1233468492528826</v>
          </cell>
          <cell r="AA142">
            <v>1.0765407305340124</v>
          </cell>
          <cell r="AB142">
            <v>1.0297346118151425</v>
          </cell>
          <cell r="AC142">
            <v>27.35817639117958</v>
          </cell>
        </row>
        <row r="143">
          <cell r="A143" t="str">
            <v>PUD No 1 of Clark County - WA</v>
          </cell>
          <cell r="B143" t="str">
            <v>PUD No 1 of Clark County</v>
          </cell>
          <cell r="C143" t="str">
            <v>WA</v>
          </cell>
          <cell r="D143">
            <v>2422455</v>
          </cell>
          <cell r="E143">
            <v>1369161</v>
          </cell>
          <cell r="F143">
            <v>741418</v>
          </cell>
          <cell r="G143">
            <v>4533034</v>
          </cell>
          <cell r="H143">
            <v>2.7820188466523742E-2</v>
          </cell>
          <cell r="I143">
            <v>5.5640376933047486</v>
          </cell>
          <cell r="J143">
            <v>6.120441462635223</v>
          </cell>
          <cell r="K143">
            <v>6.6768452319656983</v>
          </cell>
          <cell r="L143">
            <v>7.2332490012961728</v>
          </cell>
          <cell r="M143">
            <v>7.7896527706266481</v>
          </cell>
          <cell r="N143">
            <v>8.0678546552918853</v>
          </cell>
          <cell r="O143">
            <v>8.9024603092875978</v>
          </cell>
          <cell r="P143">
            <v>9.4588640786180722</v>
          </cell>
          <cell r="Q143">
            <v>9.7370659632833103</v>
          </cell>
          <cell r="R143">
            <v>10.015267847948547</v>
          </cell>
          <cell r="S143">
            <v>10.154368790281167</v>
          </cell>
          <cell r="T143">
            <v>10.154368790281167</v>
          </cell>
          <cell r="U143">
            <v>10.154368790281167</v>
          </cell>
          <cell r="V143">
            <v>10.015267847948547</v>
          </cell>
          <cell r="W143">
            <v>8.6242584246223597</v>
          </cell>
          <cell r="X143">
            <v>7.7896527706266481</v>
          </cell>
          <cell r="Y143">
            <v>6.9550471166309356</v>
          </cell>
          <cell r="Z143">
            <v>6.6768452319656983</v>
          </cell>
          <cell r="AA143">
            <v>6.3986433473004611</v>
          </cell>
          <cell r="AB143">
            <v>6.120441462635223</v>
          </cell>
          <cell r="AC143">
            <v>162.60900158683128</v>
          </cell>
        </row>
        <row r="144">
          <cell r="A144" t="str">
            <v>PUD No 1 of Cowlitz County - WA</v>
          </cell>
          <cell r="B144" t="str">
            <v>PUD No 1 of Cowlitz County</v>
          </cell>
          <cell r="C144" t="str">
            <v>WA</v>
          </cell>
          <cell r="D144">
            <v>791829</v>
          </cell>
          <cell r="E144">
            <v>383459</v>
          </cell>
          <cell r="F144">
            <v>3718546</v>
          </cell>
          <cell r="G144">
            <v>4893834</v>
          </cell>
          <cell r="H144">
            <v>3.0034494381441162E-2</v>
          </cell>
          <cell r="I144">
            <v>6.0068988762882327</v>
          </cell>
          <cell r="J144">
            <v>6.6075887639170556</v>
          </cell>
          <cell r="K144">
            <v>7.2082786515458785</v>
          </cell>
          <cell r="L144">
            <v>7.8089685391747024</v>
          </cell>
          <cell r="M144">
            <v>8.4096584268035262</v>
          </cell>
          <cell r="N144">
            <v>8.7100033706179367</v>
          </cell>
          <cell r="O144">
            <v>9.611038202061172</v>
          </cell>
          <cell r="P144">
            <v>10.211728089689995</v>
          </cell>
          <cell r="Q144">
            <v>10.512073033504407</v>
          </cell>
          <cell r="R144">
            <v>10.812417977318818</v>
          </cell>
          <cell r="S144">
            <v>10.962590449226024</v>
          </cell>
          <cell r="T144">
            <v>10.962590449226024</v>
          </cell>
          <cell r="U144">
            <v>10.962590449226024</v>
          </cell>
          <cell r="V144">
            <v>10.812417977318818</v>
          </cell>
          <cell r="W144">
            <v>9.3106932582467596</v>
          </cell>
          <cell r="X144">
            <v>8.4096584268035262</v>
          </cell>
          <cell r="Y144">
            <v>7.50862359536029</v>
          </cell>
          <cell r="Z144">
            <v>7.2082786515458785</v>
          </cell>
          <cell r="AA144">
            <v>6.9079337077314671</v>
          </cell>
          <cell r="AB144">
            <v>6.6075887639170556</v>
          </cell>
          <cell r="AC144">
            <v>175.5516196595236</v>
          </cell>
        </row>
        <row r="145">
          <cell r="A145" t="str">
            <v>PUD No 1 of Douglas County - WA</v>
          </cell>
          <cell r="B145" t="str">
            <v>PUD No 1 of Douglas County</v>
          </cell>
          <cell r="C145" t="str">
            <v>WA</v>
          </cell>
          <cell r="D145">
            <v>409621</v>
          </cell>
          <cell r="E145">
            <v>192494</v>
          </cell>
          <cell r="F145">
            <v>65526</v>
          </cell>
          <cell r="G145">
            <v>667641</v>
          </cell>
          <cell r="H145">
            <v>4.0974540336512757E-3</v>
          </cell>
          <cell r="I145">
            <v>0.81949080673025509</v>
          </cell>
          <cell r="J145">
            <v>0.90143988740328063</v>
          </cell>
          <cell r="K145">
            <v>0.98338896807630616</v>
          </cell>
          <cell r="L145">
            <v>1.0653380487493316</v>
          </cell>
          <cell r="M145">
            <v>1.1472871294223572</v>
          </cell>
          <cell r="N145">
            <v>1.1882616697588699</v>
          </cell>
          <cell r="O145">
            <v>1.3111852907684083</v>
          </cell>
          <cell r="P145">
            <v>1.3931343714414337</v>
          </cell>
          <cell r="Q145">
            <v>1.4341089117779464</v>
          </cell>
          <cell r="R145">
            <v>1.4750834521144593</v>
          </cell>
          <cell r="S145">
            <v>1.4955707222827157</v>
          </cell>
          <cell r="T145">
            <v>1.4955707222827157</v>
          </cell>
          <cell r="U145">
            <v>1.4955707222827157</v>
          </cell>
          <cell r="V145">
            <v>1.4750834521144593</v>
          </cell>
          <cell r="W145">
            <v>1.2702107504318956</v>
          </cell>
          <cell r="X145">
            <v>1.1472871294223572</v>
          </cell>
          <cell r="Y145">
            <v>1.0243635084128189</v>
          </cell>
          <cell r="Z145">
            <v>0.98338896807630616</v>
          </cell>
          <cell r="AA145">
            <v>0.94241442773979345</v>
          </cell>
          <cell r="AB145">
            <v>0.90143988740328063</v>
          </cell>
          <cell r="AC145">
            <v>23.949618826691708</v>
          </cell>
        </row>
        <row r="146">
          <cell r="A146" t="str">
            <v>PUD No 1 of Ferry County - WA</v>
          </cell>
          <cell r="B146" t="str">
            <v>PUD No 1 of Ferry County</v>
          </cell>
          <cell r="C146" t="str">
            <v>WA</v>
          </cell>
          <cell r="D146">
            <v>37874</v>
          </cell>
          <cell r="E146">
            <v>10138</v>
          </cell>
          <cell r="F146">
            <v>43136</v>
          </cell>
          <cell r="G146">
            <v>91148</v>
          </cell>
          <cell r="H146">
            <v>5.5939455524637715E-4</v>
          </cell>
          <cell r="I146">
            <v>0.11187891104927543</v>
          </cell>
          <cell r="J146">
            <v>0.12306680215420297</v>
          </cell>
          <cell r="K146">
            <v>0.1342546932591305</v>
          </cell>
          <cell r="L146">
            <v>0.14544258436405805</v>
          </cell>
          <cell r="M146">
            <v>0.15663047546898559</v>
          </cell>
          <cell r="N146">
            <v>0.16222442102144938</v>
          </cell>
          <cell r="O146">
            <v>0.17900625767884068</v>
          </cell>
          <cell r="P146">
            <v>0.19019414878376822</v>
          </cell>
          <cell r="Q146">
            <v>0.19578809433623201</v>
          </cell>
          <cell r="R146">
            <v>0.20138203988869577</v>
          </cell>
          <cell r="S146">
            <v>0.20417901266492766</v>
          </cell>
          <cell r="T146">
            <v>0.20417901266492766</v>
          </cell>
          <cell r="U146">
            <v>0.20417901266492766</v>
          </cell>
          <cell r="V146">
            <v>0.20138203988869577</v>
          </cell>
          <cell r="W146">
            <v>0.17341231212637692</v>
          </cell>
          <cell r="X146">
            <v>0.15663047546898559</v>
          </cell>
          <cell r="Y146">
            <v>0.13984863881159429</v>
          </cell>
          <cell r="Z146">
            <v>0.1342546932591305</v>
          </cell>
          <cell r="AA146">
            <v>0.12866074770666674</v>
          </cell>
          <cell r="AB146">
            <v>0.12306680215420297</v>
          </cell>
          <cell r="AC146">
            <v>3.2696611754150746</v>
          </cell>
        </row>
        <row r="147">
          <cell r="A147" t="str">
            <v>PUD No 1 of Franklin County - WA</v>
          </cell>
          <cell r="B147" t="str">
            <v>PUD No 1 of Franklin County</v>
          </cell>
          <cell r="C147" t="str">
            <v>WA</v>
          </cell>
          <cell r="D147">
            <v>336923</v>
          </cell>
          <cell r="E147">
            <v>346461</v>
          </cell>
          <cell r="F147">
            <v>288101</v>
          </cell>
          <cell r="G147">
            <v>971485</v>
          </cell>
          <cell r="H147">
            <v>5.9622089294721408E-3</v>
          </cell>
          <cell r="I147">
            <v>1.1924417858944281</v>
          </cell>
          <cell r="J147">
            <v>1.311685964483871</v>
          </cell>
          <cell r="K147">
            <v>1.4309301430733139</v>
          </cell>
          <cell r="L147">
            <v>1.5501743216627566</v>
          </cell>
          <cell r="M147">
            <v>1.6694185002521995</v>
          </cell>
          <cell r="N147">
            <v>1.7290405895469207</v>
          </cell>
          <cell r="O147">
            <v>1.9079068574310851</v>
          </cell>
          <cell r="P147">
            <v>2.0271510360205278</v>
          </cell>
          <cell r="Q147">
            <v>2.0867731253152493</v>
          </cell>
          <cell r="R147">
            <v>2.1463952146099707</v>
          </cell>
          <cell r="S147">
            <v>2.1762062592573312</v>
          </cell>
          <cell r="T147">
            <v>2.1762062592573312</v>
          </cell>
          <cell r="U147">
            <v>2.1762062592573312</v>
          </cell>
          <cell r="V147">
            <v>2.1463952146099707</v>
          </cell>
          <cell r="W147">
            <v>1.8482847681363637</v>
          </cell>
          <cell r="X147">
            <v>1.6694185002521995</v>
          </cell>
          <cell r="Y147">
            <v>1.4905522323680351</v>
          </cell>
          <cell r="Z147">
            <v>1.4309301430733139</v>
          </cell>
          <cell r="AA147">
            <v>1.3713080537785924</v>
          </cell>
          <cell r="AB147">
            <v>1.311685964483871</v>
          </cell>
          <cell r="AC147">
            <v>34.84911119276466</v>
          </cell>
        </row>
        <row r="148">
          <cell r="A148" t="str">
            <v>PUD No 1 of Grays Harbor Cnty - WA</v>
          </cell>
          <cell r="B148" t="str">
            <v>PUD No 1 of Grays Harbor Cnty</v>
          </cell>
          <cell r="C148" t="str">
            <v>WA</v>
          </cell>
          <cell r="D148">
            <v>525997</v>
          </cell>
          <cell r="E148">
            <v>301060</v>
          </cell>
          <cell r="F148">
            <v>152069</v>
          </cell>
          <cell r="G148">
            <v>979126</v>
          </cell>
          <cell r="H148">
            <v>6.0091033626647238E-3</v>
          </cell>
          <cell r="I148">
            <v>1.2018206725329448</v>
          </cell>
          <cell r="J148">
            <v>1.3220027397862393</v>
          </cell>
          <cell r="K148">
            <v>1.4421848070395338</v>
          </cell>
          <cell r="L148">
            <v>1.5623668742928283</v>
          </cell>
          <cell r="M148">
            <v>1.6825489415461226</v>
          </cell>
          <cell r="N148">
            <v>1.7426399751727699</v>
          </cell>
          <cell r="O148">
            <v>1.9229130760527116</v>
          </cell>
          <cell r="P148">
            <v>2.0430951433060063</v>
          </cell>
          <cell r="Q148">
            <v>2.1031861769326534</v>
          </cell>
          <cell r="R148">
            <v>2.1632772105593006</v>
          </cell>
          <cell r="S148">
            <v>2.1933227273726241</v>
          </cell>
          <cell r="T148">
            <v>2.1933227273726241</v>
          </cell>
          <cell r="U148">
            <v>2.1933227273726241</v>
          </cell>
          <cell r="V148">
            <v>2.1632772105593006</v>
          </cell>
          <cell r="W148">
            <v>1.8628220424260644</v>
          </cell>
          <cell r="X148">
            <v>1.6825489415461226</v>
          </cell>
          <cell r="Y148">
            <v>1.5022758406661809</v>
          </cell>
          <cell r="Z148">
            <v>1.4421848070395338</v>
          </cell>
          <cell r="AA148">
            <v>1.3820937734128864</v>
          </cell>
          <cell r="AB148">
            <v>1.3220027397862393</v>
          </cell>
          <cell r="AC148">
            <v>35.12320915477531</v>
          </cell>
        </row>
        <row r="149">
          <cell r="A149" t="str">
            <v>PUD No 1 of Kittitas County - WA</v>
          </cell>
          <cell r="B149" t="str">
            <v>PUD No 1 of Kittitas County</v>
          </cell>
          <cell r="C149" t="str">
            <v>WA</v>
          </cell>
          <cell r="D149">
            <v>55731</v>
          </cell>
          <cell r="E149">
            <v>21549</v>
          </cell>
          <cell r="F149">
            <v>6746</v>
          </cell>
          <cell r="G149">
            <v>84026</v>
          </cell>
          <cell r="H149">
            <v>5.1568533483051834E-4</v>
          </cell>
          <cell r="I149">
            <v>0.10313706696610367</v>
          </cell>
          <cell r="J149">
            <v>0.11345077366271404</v>
          </cell>
          <cell r="K149">
            <v>0.1237644803593244</v>
          </cell>
          <cell r="L149">
            <v>0.13407818705593477</v>
          </cell>
          <cell r="M149">
            <v>0.14439189375254513</v>
          </cell>
          <cell r="N149">
            <v>0.14954874710085031</v>
          </cell>
          <cell r="O149">
            <v>0.16501930714576588</v>
          </cell>
          <cell r="P149">
            <v>0.17533301384237623</v>
          </cell>
          <cell r="Q149">
            <v>0.18048986719068141</v>
          </cell>
          <cell r="R149">
            <v>0.18564672053898659</v>
          </cell>
          <cell r="S149">
            <v>0.18822514721313918</v>
          </cell>
          <cell r="T149">
            <v>0.18822514721313918</v>
          </cell>
          <cell r="U149">
            <v>0.18822514721313918</v>
          </cell>
          <cell r="V149">
            <v>0.18564672053898659</v>
          </cell>
          <cell r="W149">
            <v>0.1598624537974607</v>
          </cell>
          <cell r="X149">
            <v>0.14439189375254513</v>
          </cell>
          <cell r="Y149">
            <v>0.12892133370762959</v>
          </cell>
          <cell r="Z149">
            <v>0.1237644803593244</v>
          </cell>
          <cell r="AA149">
            <v>0.11860762701101922</v>
          </cell>
          <cell r="AB149">
            <v>0.11345077366271404</v>
          </cell>
          <cell r="AC149">
            <v>3.0141807820843796</v>
          </cell>
        </row>
        <row r="150">
          <cell r="A150" t="str">
            <v>PUD No 1 of Klickitat County - WA</v>
          </cell>
          <cell r="B150" t="str">
            <v>PUD No 1 of Klickitat County</v>
          </cell>
          <cell r="C150" t="str">
            <v>WA</v>
          </cell>
          <cell r="D150">
            <v>146128</v>
          </cell>
          <cell r="E150">
            <v>120617</v>
          </cell>
          <cell r="F150">
            <v>59984</v>
          </cell>
          <cell r="G150">
            <v>326729</v>
          </cell>
          <cell r="H150">
            <v>2.0052049813610124E-3</v>
          </cell>
          <cell r="I150">
            <v>0.40104099627220247</v>
          </cell>
          <cell r="J150">
            <v>0.44114509589942275</v>
          </cell>
          <cell r="K150">
            <v>0.48124919552664297</v>
          </cell>
          <cell r="L150">
            <v>0.52135329515386319</v>
          </cell>
          <cell r="M150">
            <v>0.56145739478108347</v>
          </cell>
          <cell r="N150">
            <v>0.58150944459469356</v>
          </cell>
          <cell r="O150">
            <v>0.64166559403552403</v>
          </cell>
          <cell r="P150">
            <v>0.6817696936627442</v>
          </cell>
          <cell r="Q150">
            <v>0.7018217434763544</v>
          </cell>
          <cell r="R150">
            <v>0.72187379328996448</v>
          </cell>
          <cell r="S150">
            <v>0.73189981819676952</v>
          </cell>
          <cell r="T150">
            <v>0.73189981819676952</v>
          </cell>
          <cell r="U150">
            <v>0.73189981819676952</v>
          </cell>
          <cell r="V150">
            <v>0.72187379328996448</v>
          </cell>
          <cell r="W150">
            <v>0.62161354422191384</v>
          </cell>
          <cell r="X150">
            <v>0.56145739478108347</v>
          </cell>
          <cell r="Y150">
            <v>0.50130124534025311</v>
          </cell>
          <cell r="Z150">
            <v>0.48124919552664297</v>
          </cell>
          <cell r="AA150">
            <v>0.46119714571303289</v>
          </cell>
          <cell r="AB150">
            <v>0.44114509589942275</v>
          </cell>
          <cell r="AC150">
            <v>11.720423116055118</v>
          </cell>
        </row>
        <row r="151">
          <cell r="A151" t="str">
            <v>PUD No 1 of Lewis County - WA</v>
          </cell>
          <cell r="B151" t="str">
            <v>PUD No 1 of Lewis County</v>
          </cell>
          <cell r="C151" t="str">
            <v>WA</v>
          </cell>
          <cell r="D151">
            <v>467729</v>
          </cell>
          <cell r="E151">
            <v>220607</v>
          </cell>
          <cell r="F151">
            <v>245325</v>
          </cell>
          <cell r="G151">
            <v>933661</v>
          </cell>
          <cell r="H151">
            <v>5.7300750410967626E-3</v>
          </cell>
          <cell r="I151">
            <v>1.1460150082193525</v>
          </cell>
          <cell r="J151">
            <v>1.2606165090412877</v>
          </cell>
          <cell r="K151">
            <v>1.375218009863223</v>
          </cell>
          <cell r="L151">
            <v>1.4898195106851582</v>
          </cell>
          <cell r="M151">
            <v>1.6044210115070936</v>
          </cell>
          <cell r="N151">
            <v>1.6617217619180611</v>
          </cell>
          <cell r="O151">
            <v>1.833624013150964</v>
          </cell>
          <cell r="P151">
            <v>1.9482255139728992</v>
          </cell>
          <cell r="Q151">
            <v>2.0055262643838669</v>
          </cell>
          <cell r="R151">
            <v>2.0628270147948347</v>
          </cell>
          <cell r="S151">
            <v>2.0914773900003185</v>
          </cell>
          <cell r="T151">
            <v>2.0914773900003185</v>
          </cell>
          <cell r="U151">
            <v>2.0914773900003185</v>
          </cell>
          <cell r="V151">
            <v>2.0628270147948347</v>
          </cell>
          <cell r="W151">
            <v>1.7763232627399963</v>
          </cell>
          <cell r="X151">
            <v>1.6044210115070936</v>
          </cell>
          <cell r="Y151">
            <v>1.4325187602741907</v>
          </cell>
          <cell r="Z151">
            <v>1.375218009863223</v>
          </cell>
          <cell r="AA151">
            <v>1.3179172594522555</v>
          </cell>
          <cell r="AB151">
            <v>1.2606165090412877</v>
          </cell>
          <cell r="AC151">
            <v>33.492288615210576</v>
          </cell>
        </row>
        <row r="152">
          <cell r="A152" t="str">
            <v>PUD No 1 of Mason County - WA</v>
          </cell>
          <cell r="B152" t="str">
            <v>PUD No 1 of Mason County</v>
          </cell>
          <cell r="C152" t="str">
            <v>WA</v>
          </cell>
          <cell r="D152">
            <v>53452</v>
          </cell>
          <cell r="E152">
            <v>16844</v>
          </cell>
          <cell r="F152">
            <v>0</v>
          </cell>
          <cell r="G152">
            <v>70296</v>
          </cell>
          <cell r="H152">
            <v>4.3142142071794586E-4</v>
          </cell>
          <cell r="I152">
            <v>8.6284284143589171E-2</v>
          </cell>
          <cell r="J152">
            <v>9.4912712557948087E-2</v>
          </cell>
          <cell r="K152">
            <v>0.103541140972307</v>
          </cell>
          <cell r="L152">
            <v>0.11216956938666592</v>
          </cell>
          <cell r="M152">
            <v>0.12079799780102485</v>
          </cell>
          <cell r="N152">
            <v>0.1251122120082043</v>
          </cell>
          <cell r="O152">
            <v>0.13805485462974268</v>
          </cell>
          <cell r="P152">
            <v>0.14668328304410158</v>
          </cell>
          <cell r="Q152">
            <v>0.15099749725128106</v>
          </cell>
          <cell r="R152">
            <v>0.15531171145846051</v>
          </cell>
          <cell r="S152">
            <v>0.15746881856205025</v>
          </cell>
          <cell r="T152">
            <v>0.15746881856205025</v>
          </cell>
          <cell r="U152">
            <v>0.15746881856205025</v>
          </cell>
          <cell r="V152">
            <v>0.15531171145846051</v>
          </cell>
          <cell r="W152">
            <v>0.13374064042256323</v>
          </cell>
          <cell r="X152">
            <v>0.12079799780102485</v>
          </cell>
          <cell r="Y152">
            <v>0.10785535517948647</v>
          </cell>
          <cell r="Z152">
            <v>0.103541140972307</v>
          </cell>
          <cell r="AA152">
            <v>9.9226926765127552E-2</v>
          </cell>
          <cell r="AB152">
            <v>9.4912712557948087E-2</v>
          </cell>
          <cell r="AC152">
            <v>2.5216582040963935</v>
          </cell>
        </row>
        <row r="153">
          <cell r="A153" t="str">
            <v>PUD No 1 of Okanogan County - WA</v>
          </cell>
          <cell r="B153" t="str">
            <v>PUD No 1 of Okanogan County</v>
          </cell>
          <cell r="C153" t="str">
            <v>WA</v>
          </cell>
          <cell r="D153">
            <v>312800</v>
          </cell>
          <cell r="E153">
            <v>283497</v>
          </cell>
          <cell r="F153">
            <v>40935</v>
          </cell>
          <cell r="G153">
            <v>637232</v>
          </cell>
          <cell r="H153">
            <v>3.9108275686658995E-3</v>
          </cell>
          <cell r="I153">
            <v>0.78216551373317988</v>
          </cell>
          <cell r="J153">
            <v>0.86038206510649784</v>
          </cell>
          <cell r="K153">
            <v>0.93859861647981591</v>
          </cell>
          <cell r="L153">
            <v>1.0168151678531339</v>
          </cell>
          <cell r="M153">
            <v>1.0950317192264518</v>
          </cell>
          <cell r="N153">
            <v>1.1341399949131108</v>
          </cell>
          <cell r="O153">
            <v>1.2514648219730877</v>
          </cell>
          <cell r="P153">
            <v>1.3296813733464059</v>
          </cell>
          <cell r="Q153">
            <v>1.3687896490330649</v>
          </cell>
          <cell r="R153">
            <v>1.4078979247197239</v>
          </cell>
          <cell r="S153">
            <v>1.4274520625630533</v>
          </cell>
          <cell r="T153">
            <v>1.4274520625630533</v>
          </cell>
          <cell r="U153">
            <v>1.4274520625630533</v>
          </cell>
          <cell r="V153">
            <v>1.4078979247197239</v>
          </cell>
          <cell r="W153">
            <v>1.2123565462864287</v>
          </cell>
          <cell r="X153">
            <v>1.0950317192264518</v>
          </cell>
          <cell r="Y153">
            <v>0.97770689216647488</v>
          </cell>
          <cell r="Z153">
            <v>0.93859861647981591</v>
          </cell>
          <cell r="AA153">
            <v>0.89949034079315693</v>
          </cell>
          <cell r="AB153">
            <v>0.86038206510649784</v>
          </cell>
          <cell r="AC153">
            <v>22.858787138852183</v>
          </cell>
        </row>
        <row r="154">
          <cell r="A154" t="str">
            <v>PUD No 1 of Pend Oreille Cnty - WA</v>
          </cell>
          <cell r="B154" t="str">
            <v>PUD No 1 of Pend Oreille Cnty</v>
          </cell>
          <cell r="C154" t="str">
            <v>WA</v>
          </cell>
          <cell r="D154">
            <v>157981</v>
          </cell>
          <cell r="E154">
            <v>51985</v>
          </cell>
          <cell r="F154">
            <v>759622</v>
          </cell>
          <cell r="G154">
            <v>969588</v>
          </cell>
          <cell r="H154">
            <v>5.9505666392265805E-3</v>
          </cell>
          <cell r="I154">
            <v>1.1901133278453162</v>
          </cell>
          <cell r="J154">
            <v>1.3091246606298477</v>
          </cell>
          <cell r="K154">
            <v>1.4281359934143794</v>
          </cell>
          <cell r="L154">
            <v>1.547147326198911</v>
          </cell>
          <cell r="M154">
            <v>1.6661586589834425</v>
          </cell>
          <cell r="N154">
            <v>1.7256643253757085</v>
          </cell>
          <cell r="O154">
            <v>1.9041813245525057</v>
          </cell>
          <cell r="P154">
            <v>2.0231926573370376</v>
          </cell>
          <cell r="Q154">
            <v>2.0826983237293031</v>
          </cell>
          <cell r="R154">
            <v>2.142203990121569</v>
          </cell>
          <cell r="S154">
            <v>2.1719568233177018</v>
          </cell>
          <cell r="T154">
            <v>2.1719568233177018</v>
          </cell>
          <cell r="U154">
            <v>2.1719568233177018</v>
          </cell>
          <cell r="V154">
            <v>2.142203990121569</v>
          </cell>
          <cell r="W154">
            <v>1.8446756581602399</v>
          </cell>
          <cell r="X154">
            <v>1.6661586589834425</v>
          </cell>
          <cell r="Y154">
            <v>1.4876416598066451</v>
          </cell>
          <cell r="Z154">
            <v>1.4281359934143794</v>
          </cell>
          <cell r="AA154">
            <v>1.3686303270221136</v>
          </cell>
          <cell r="AB154">
            <v>1.3091246606298477</v>
          </cell>
          <cell r="AC154">
            <v>34.781062006279363</v>
          </cell>
        </row>
        <row r="155">
          <cell r="A155" t="str">
            <v>PUD No 1 of Skamania County - WA</v>
          </cell>
          <cell r="B155" t="str">
            <v>PUD No 1 of Skamania County</v>
          </cell>
          <cell r="C155" t="str">
            <v>WA</v>
          </cell>
          <cell r="D155">
            <v>79742</v>
          </cell>
          <cell r="E155">
            <v>21551</v>
          </cell>
          <cell r="F155">
            <v>28373</v>
          </cell>
          <cell r="G155">
            <v>129666</v>
          </cell>
          <cell r="H155">
            <v>7.9578766841375279E-4</v>
          </cell>
          <cell r="I155">
            <v>0.15915753368275057</v>
          </cell>
          <cell r="J155">
            <v>0.17507328705102562</v>
          </cell>
          <cell r="K155">
            <v>0.19098904041930068</v>
          </cell>
          <cell r="L155">
            <v>0.20690479378757573</v>
          </cell>
          <cell r="M155">
            <v>0.22282054715585078</v>
          </cell>
          <cell r="N155">
            <v>0.23077842383998831</v>
          </cell>
          <cell r="O155">
            <v>0.25465205389240086</v>
          </cell>
          <cell r="P155">
            <v>0.27056780726067597</v>
          </cell>
          <cell r="Q155">
            <v>0.27852568394481347</v>
          </cell>
          <cell r="R155">
            <v>0.28648356062895103</v>
          </cell>
          <cell r="S155">
            <v>0.29046249897101978</v>
          </cell>
          <cell r="T155">
            <v>0.29046249897101978</v>
          </cell>
          <cell r="U155">
            <v>0.29046249897101978</v>
          </cell>
          <cell r="V155">
            <v>0.28648356062895103</v>
          </cell>
          <cell r="W155">
            <v>0.24669417720826337</v>
          </cell>
          <cell r="X155">
            <v>0.22282054715585078</v>
          </cell>
          <cell r="Y155">
            <v>0.1989469171034382</v>
          </cell>
          <cell r="Z155">
            <v>0.19098904041930068</v>
          </cell>
          <cell r="AA155">
            <v>0.18303116373516315</v>
          </cell>
          <cell r="AB155">
            <v>0.17507328705102562</v>
          </cell>
          <cell r="AC155">
            <v>4.6513789218783854</v>
          </cell>
        </row>
        <row r="156">
          <cell r="A156" t="str">
            <v>PUD No 1 of Snohomish County - WA</v>
          </cell>
          <cell r="B156" t="str">
            <v>PUD No 1 of Snohomish County</v>
          </cell>
          <cell r="C156" t="str">
            <v>WA</v>
          </cell>
          <cell r="D156">
            <v>3583254</v>
          </cell>
          <cell r="E156">
            <v>2455575</v>
          </cell>
          <cell r="F156">
            <v>833967</v>
          </cell>
          <cell r="G156">
            <v>6872796</v>
          </cell>
          <cell r="H156">
            <v>4.2179802757263789E-2</v>
          </cell>
          <cell r="I156">
            <v>8.4359605514527569</v>
          </cell>
          <cell r="J156">
            <v>9.2795566065980335</v>
          </cell>
          <cell r="K156">
            <v>10.12315266174331</v>
          </cell>
          <cell r="L156">
            <v>10.966748716888585</v>
          </cell>
          <cell r="M156">
            <v>11.810344772033861</v>
          </cell>
          <cell r="N156">
            <v>12.232142799606498</v>
          </cell>
          <cell r="O156">
            <v>13.497536882324413</v>
          </cell>
          <cell r="P156">
            <v>14.341132937469688</v>
          </cell>
          <cell r="Q156">
            <v>14.762930965042326</v>
          </cell>
          <cell r="R156">
            <v>15.184728992614964</v>
          </cell>
          <cell r="S156">
            <v>15.395628006401283</v>
          </cell>
          <cell r="T156">
            <v>15.395628006401283</v>
          </cell>
          <cell r="U156">
            <v>15.395628006401283</v>
          </cell>
          <cell r="V156">
            <v>15.184728992614964</v>
          </cell>
          <cell r="W156">
            <v>13.075738854751775</v>
          </cell>
          <cell r="X156">
            <v>11.810344772033861</v>
          </cell>
          <cell r="Y156">
            <v>10.544950689315947</v>
          </cell>
          <cell r="Z156">
            <v>10.12315266174331</v>
          </cell>
          <cell r="AA156">
            <v>9.7013546341706718</v>
          </cell>
          <cell r="AB156">
            <v>9.2795566065980335</v>
          </cell>
          <cell r="AC156">
            <v>246.54094711620684</v>
          </cell>
        </row>
        <row r="157">
          <cell r="A157" t="str">
            <v>PUD No 1 of Whatcom County - WA</v>
          </cell>
          <cell r="B157" t="str">
            <v>PUD No 1 of Whatcom County</v>
          </cell>
          <cell r="C157" t="str">
            <v>WA</v>
          </cell>
          <cell r="D157">
            <v>0</v>
          </cell>
          <cell r="E157">
            <v>0</v>
          </cell>
          <cell r="F157">
            <v>219402</v>
          </cell>
          <cell r="G157">
            <v>219402</v>
          </cell>
          <cell r="H157">
            <v>1.3465164809997546E-3</v>
          </cell>
          <cell r="I157">
            <v>0.26930329619995091</v>
          </cell>
          <cell r="J157">
            <v>0.296233625819946</v>
          </cell>
          <cell r="K157">
            <v>0.32316395543994114</v>
          </cell>
          <cell r="L157">
            <v>0.35009428505993623</v>
          </cell>
          <cell r="M157">
            <v>0.37702461467993131</v>
          </cell>
          <cell r="N157">
            <v>0.39048977948992886</v>
          </cell>
          <cell r="O157">
            <v>0.43088527391992149</v>
          </cell>
          <cell r="P157">
            <v>0.45781560353991657</v>
          </cell>
          <cell r="Q157">
            <v>0.47128076834991411</v>
          </cell>
          <cell r="R157">
            <v>0.48474593315991166</v>
          </cell>
          <cell r="S157">
            <v>0.49147851556491046</v>
          </cell>
          <cell r="T157">
            <v>0.49147851556491046</v>
          </cell>
          <cell r="U157">
            <v>0.49147851556491046</v>
          </cell>
          <cell r="V157">
            <v>0.48474593315991166</v>
          </cell>
          <cell r="W157">
            <v>0.41742010910992394</v>
          </cell>
          <cell r="X157">
            <v>0.37702461467993131</v>
          </cell>
          <cell r="Y157">
            <v>0.33662912024993868</v>
          </cell>
          <cell r="Z157">
            <v>0.32316395543994114</v>
          </cell>
          <cell r="AA157">
            <v>0.30969879062994354</v>
          </cell>
          <cell r="AB157">
            <v>0.296233625819946</v>
          </cell>
          <cell r="AC157">
            <v>7.8703888314435657</v>
          </cell>
        </row>
        <row r="158">
          <cell r="A158" t="str">
            <v>PUD No 1 Wahkiakum County - WA</v>
          </cell>
          <cell r="B158" t="str">
            <v>PUD No 1 Wahkiakum County</v>
          </cell>
          <cell r="C158" t="str">
            <v>WA</v>
          </cell>
          <cell r="D158">
            <v>30966</v>
          </cell>
          <cell r="E158">
            <v>10627</v>
          </cell>
          <cell r="F158">
            <v>0</v>
          </cell>
          <cell r="G158">
            <v>41593</v>
          </cell>
          <cell r="H158">
            <v>2.5526503857860365E-4</v>
          </cell>
          <cell r="I158">
            <v>5.105300771572073E-2</v>
          </cell>
          <cell r="J158">
            <v>5.61583084872928E-2</v>
          </cell>
          <cell r="K158">
            <v>6.1263609258864878E-2</v>
          </cell>
          <cell r="L158">
            <v>6.6368910030436948E-2</v>
          </cell>
          <cell r="M158">
            <v>7.1474210802009025E-2</v>
          </cell>
          <cell r="N158">
            <v>7.4026861187795057E-2</v>
          </cell>
          <cell r="O158">
            <v>8.1684812345153165E-2</v>
          </cell>
          <cell r="P158">
            <v>8.6790113116725243E-2</v>
          </cell>
          <cell r="Q158">
            <v>8.9342763502511274E-2</v>
          </cell>
          <cell r="R158">
            <v>9.189541388829732E-2</v>
          </cell>
          <cell r="S158">
            <v>9.3171739081190336E-2</v>
          </cell>
          <cell r="T158">
            <v>9.3171739081190336E-2</v>
          </cell>
          <cell r="U158">
            <v>9.3171739081190336E-2</v>
          </cell>
          <cell r="V158">
            <v>9.189541388829732E-2</v>
          </cell>
          <cell r="W158">
            <v>7.9132161959367134E-2</v>
          </cell>
          <cell r="X158">
            <v>7.1474210802009025E-2</v>
          </cell>
          <cell r="Y158">
            <v>6.3816259644650916E-2</v>
          </cell>
          <cell r="Z158">
            <v>6.1263609258864878E-2</v>
          </cell>
          <cell r="AA158">
            <v>5.8710958873078839E-2</v>
          </cell>
          <cell r="AB158">
            <v>5.61583084872928E-2</v>
          </cell>
          <cell r="AC158">
            <v>1.4920241504919383</v>
          </cell>
        </row>
        <row r="159">
          <cell r="A159" t="str">
            <v>PUD No 2 of Grant County - WA</v>
          </cell>
          <cell r="B159" t="str">
            <v>PUD No 2 of Grant County</v>
          </cell>
          <cell r="C159" t="str">
            <v>WA</v>
          </cell>
          <cell r="D159">
            <v>803099</v>
          </cell>
          <cell r="E159">
            <v>751412</v>
          </cell>
          <cell r="F159">
            <v>2138832</v>
          </cell>
          <cell r="G159">
            <v>3693343</v>
          </cell>
          <cell r="H159">
            <v>2.2666827191571075E-2</v>
          </cell>
          <cell r="I159">
            <v>4.533365438314215</v>
          </cell>
          <cell r="J159">
            <v>4.9867019821456369</v>
          </cell>
          <cell r="K159">
            <v>5.4400385259770578</v>
          </cell>
          <cell r="L159">
            <v>5.8933750698084797</v>
          </cell>
          <cell r="M159">
            <v>6.3467116136399016</v>
          </cell>
          <cell r="N159">
            <v>6.573379885555612</v>
          </cell>
          <cell r="O159">
            <v>7.2533847013027444</v>
          </cell>
          <cell r="P159">
            <v>7.7067212451341653</v>
          </cell>
          <cell r="Q159">
            <v>7.9333895170498767</v>
          </cell>
          <cell r="R159">
            <v>8.1600577889655863</v>
          </cell>
          <cell r="S159">
            <v>8.2733919249234429</v>
          </cell>
          <cell r="T159">
            <v>8.2733919249234429</v>
          </cell>
          <cell r="U159">
            <v>8.2733919249234429</v>
          </cell>
          <cell r="V159">
            <v>8.1600577889655863</v>
          </cell>
          <cell r="W159">
            <v>7.026716429387033</v>
          </cell>
          <cell r="X159">
            <v>6.3467116136399016</v>
          </cell>
          <cell r="Y159">
            <v>5.6667067978927692</v>
          </cell>
          <cell r="Z159">
            <v>5.4400385259770578</v>
          </cell>
          <cell r="AA159">
            <v>5.2133702540613474</v>
          </cell>
          <cell r="AB159">
            <v>4.9867019821456369</v>
          </cell>
          <cell r="AC159">
            <v>132.48760493473293</v>
          </cell>
        </row>
        <row r="160">
          <cell r="A160" t="str">
            <v>PUD No 2 of Pacific County - WA</v>
          </cell>
          <cell r="B160" t="str">
            <v>PUD No 2 of Pacific County</v>
          </cell>
          <cell r="C160" t="str">
            <v>WA</v>
          </cell>
          <cell r="D160">
            <v>188971</v>
          </cell>
          <cell r="E160">
            <v>87717</v>
          </cell>
          <cell r="F160">
            <v>21503</v>
          </cell>
          <cell r="G160">
            <v>298191</v>
          </cell>
          <cell r="H160">
            <v>1.8300612391217849E-3</v>
          </cell>
          <cell r="I160">
            <v>0.36601224782435698</v>
          </cell>
          <cell r="J160">
            <v>0.4026134726067927</v>
          </cell>
          <cell r="K160">
            <v>0.43921469738922836</v>
          </cell>
          <cell r="L160">
            <v>0.47581592217166407</v>
          </cell>
          <cell r="M160">
            <v>0.51241714695409979</v>
          </cell>
          <cell r="N160">
            <v>0.53071775934531762</v>
          </cell>
          <cell r="O160">
            <v>0.58561959651897122</v>
          </cell>
          <cell r="P160">
            <v>0.62222082130140688</v>
          </cell>
          <cell r="Q160">
            <v>0.64052143369262471</v>
          </cell>
          <cell r="R160">
            <v>0.65882204608384254</v>
          </cell>
          <cell r="S160">
            <v>0.66797235227945151</v>
          </cell>
          <cell r="T160">
            <v>0.66797235227945151</v>
          </cell>
          <cell r="U160">
            <v>0.66797235227945151</v>
          </cell>
          <cell r="V160">
            <v>0.65882204608384254</v>
          </cell>
          <cell r="W160">
            <v>0.56731898412775328</v>
          </cell>
          <cell r="X160">
            <v>0.51241714695409979</v>
          </cell>
          <cell r="Y160">
            <v>0.45751530978044624</v>
          </cell>
          <cell r="Z160">
            <v>0.43921469738922836</v>
          </cell>
          <cell r="AA160">
            <v>0.42091408499801053</v>
          </cell>
          <cell r="AB160">
            <v>0.4026134726067927</v>
          </cell>
          <cell r="AC160">
            <v>10.696707942666833</v>
          </cell>
        </row>
        <row r="161">
          <cell r="A161" t="str">
            <v>PUD No 3 of Mason County - WA</v>
          </cell>
          <cell r="B161" t="str">
            <v>PUD No 3 of Mason County</v>
          </cell>
          <cell r="C161" t="str">
            <v>WA</v>
          </cell>
          <cell r="D161">
            <v>435729</v>
          </cell>
          <cell r="E161">
            <v>183982</v>
          </cell>
          <cell r="F161">
            <v>40694</v>
          </cell>
          <cell r="G161">
            <v>660405</v>
          </cell>
          <cell r="H161">
            <v>4.0530451711226108E-3</v>
          </cell>
          <cell r="I161">
            <v>0.81060903422452213</v>
          </cell>
          <cell r="J161">
            <v>0.89166993764697433</v>
          </cell>
          <cell r="K161">
            <v>0.97273084106942664</v>
          </cell>
          <cell r="L161">
            <v>1.0537917444918787</v>
          </cell>
          <cell r="M161">
            <v>1.134852647914331</v>
          </cell>
          <cell r="N161">
            <v>1.1753830996255572</v>
          </cell>
          <cell r="O161">
            <v>1.2969744547592355</v>
          </cell>
          <cell r="P161">
            <v>1.3780353581816878</v>
          </cell>
          <cell r="Q161">
            <v>1.4185658098929137</v>
          </cell>
          <cell r="R161">
            <v>1.4590962616041399</v>
          </cell>
          <cell r="S161">
            <v>1.4793614874597529</v>
          </cell>
          <cell r="T161">
            <v>1.4793614874597529</v>
          </cell>
          <cell r="U161">
            <v>1.4793614874597529</v>
          </cell>
          <cell r="V161">
            <v>1.4590962616041399</v>
          </cell>
          <cell r="W161">
            <v>1.2564440030480093</v>
          </cell>
          <cell r="X161">
            <v>1.134852647914331</v>
          </cell>
          <cell r="Y161">
            <v>1.0132612927806528</v>
          </cell>
          <cell r="Z161">
            <v>0.97273084106942664</v>
          </cell>
          <cell r="AA161">
            <v>0.93220038935820049</v>
          </cell>
          <cell r="AB161">
            <v>0.89166993764697433</v>
          </cell>
          <cell r="AC161">
            <v>23.69004902521166</v>
          </cell>
        </row>
        <row r="162">
          <cell r="A162" t="str">
            <v>Puget Sound Energy Inc - WA</v>
          </cell>
          <cell r="B162" t="str">
            <v>Puget Sound Energy Inc</v>
          </cell>
          <cell r="C162" t="str">
            <v>WA</v>
          </cell>
          <cell r="D162">
            <v>11148187</v>
          </cell>
          <cell r="E162">
            <v>9571763</v>
          </cell>
          <cell r="F162">
            <v>1146499</v>
          </cell>
          <cell r="G162">
            <v>21866449</v>
          </cell>
          <cell r="H162">
            <v>0.13419902261347028</v>
          </cell>
          <cell r="I162">
            <v>26.839804522694056</v>
          </cell>
          <cell r="J162">
            <v>29.523784974963462</v>
          </cell>
          <cell r="K162">
            <v>32.207765427232864</v>
          </cell>
          <cell r="L162">
            <v>34.891745879502274</v>
          </cell>
          <cell r="M162">
            <v>37.575726331771676</v>
          </cell>
          <cell r="N162">
            <v>38.917716557906381</v>
          </cell>
          <cell r="O162">
            <v>42.943687236310488</v>
          </cell>
          <cell r="P162">
            <v>45.627667688579891</v>
          </cell>
          <cell r="Q162">
            <v>46.969657914714595</v>
          </cell>
          <cell r="R162">
            <v>48.3116481408493</v>
          </cell>
          <cell r="S162">
            <v>48.982643253916649</v>
          </cell>
          <cell r="T162">
            <v>48.982643253916649</v>
          </cell>
          <cell r="U162">
            <v>48.982643253916649</v>
          </cell>
          <cell r="V162">
            <v>48.3116481408493</v>
          </cell>
          <cell r="W162">
            <v>41.601697010175783</v>
          </cell>
          <cell r="X162">
            <v>37.575726331771676</v>
          </cell>
          <cell r="Y162">
            <v>33.549755653367569</v>
          </cell>
          <cell r="Z162">
            <v>32.207765427232864</v>
          </cell>
          <cell r="AA162">
            <v>30.865775201098163</v>
          </cell>
          <cell r="AB162">
            <v>29.523784974963462</v>
          </cell>
          <cell r="AC162">
            <v>784.3932871757338</v>
          </cell>
        </row>
        <row r="163">
          <cell r="A163" t="str">
            <v>Raft River Rural Elec Coop Inc - ID</v>
          </cell>
          <cell r="B163" t="str">
            <v>Raft River Rural Elec Coop Inc</v>
          </cell>
          <cell r="C163" t="str">
            <v>ID</v>
          </cell>
          <cell r="D163">
            <v>22482</v>
          </cell>
          <cell r="E163">
            <v>34986</v>
          </cell>
          <cell r="F163">
            <v>112784</v>
          </cell>
          <cell r="G163">
            <v>170252</v>
          </cell>
          <cell r="H163">
            <v>1.044872534995899E-3</v>
          </cell>
          <cell r="I163">
            <v>0.2089745069991798</v>
          </cell>
          <cell r="J163">
            <v>0.22987195769909777</v>
          </cell>
          <cell r="K163">
            <v>0.25076940839901574</v>
          </cell>
          <cell r="L163">
            <v>0.27166685909893373</v>
          </cell>
          <cell r="M163">
            <v>0.29256430979885173</v>
          </cell>
          <cell r="N163">
            <v>0.30301303514881073</v>
          </cell>
          <cell r="O163">
            <v>0.33435921119868767</v>
          </cell>
          <cell r="P163">
            <v>0.35525666189860566</v>
          </cell>
          <cell r="Q163">
            <v>0.36570538724856466</v>
          </cell>
          <cell r="R163">
            <v>0.37615411259852366</v>
          </cell>
          <cell r="S163">
            <v>0.38137847527350316</v>
          </cell>
          <cell r="T163">
            <v>0.38137847527350316</v>
          </cell>
          <cell r="U163">
            <v>0.38137847527350316</v>
          </cell>
          <cell r="V163">
            <v>0.37615411259852366</v>
          </cell>
          <cell r="W163">
            <v>0.32391048584872867</v>
          </cell>
          <cell r="X163">
            <v>0.29256430979885173</v>
          </cell>
          <cell r="Y163">
            <v>0.26121813374897473</v>
          </cell>
          <cell r="Z163">
            <v>0.25076940839901574</v>
          </cell>
          <cell r="AA163">
            <v>0.24032068304905677</v>
          </cell>
          <cell r="AB163">
            <v>0.22987195769909777</v>
          </cell>
          <cell r="AC163">
            <v>6.1072799670510296</v>
          </cell>
        </row>
        <row r="164">
          <cell r="A164" t="str">
            <v>Raft River Rural Elec Coop Inc - NV</v>
          </cell>
          <cell r="B164" t="str">
            <v>Raft River Rural Elec Coop Inc</v>
          </cell>
          <cell r="C164" t="str">
            <v>NV</v>
          </cell>
          <cell r="D164">
            <v>16415</v>
          </cell>
          <cell r="E164">
            <v>36903</v>
          </cell>
          <cell r="F164">
            <v>2551</v>
          </cell>
          <cell r="G164">
            <v>55869</v>
          </cell>
          <cell r="H164">
            <v>3.4287987017882833E-4</v>
          </cell>
          <cell r="I164">
            <v>6.8575974035765666E-2</v>
          </cell>
          <cell r="J164">
            <v>7.5433571439342234E-2</v>
          </cell>
          <cell r="K164">
            <v>8.2291168842918802E-2</v>
          </cell>
          <cell r="L164">
            <v>8.914876624649537E-2</v>
          </cell>
          <cell r="M164">
            <v>9.6006363650071938E-2</v>
          </cell>
          <cell r="N164">
            <v>9.9435162351860215E-2</v>
          </cell>
          <cell r="O164">
            <v>0.10972155845722506</v>
          </cell>
          <cell r="P164">
            <v>0.11657915586080163</v>
          </cell>
          <cell r="Q164">
            <v>0.12000795456258992</v>
          </cell>
          <cell r="R164">
            <v>0.1234367532643782</v>
          </cell>
          <cell r="S164">
            <v>0.12515115261527235</v>
          </cell>
          <cell r="T164">
            <v>0.12515115261527235</v>
          </cell>
          <cell r="U164">
            <v>0.12515115261527235</v>
          </cell>
          <cell r="V164">
            <v>0.1234367532643782</v>
          </cell>
          <cell r="W164">
            <v>0.10629275975543678</v>
          </cell>
          <cell r="X164">
            <v>9.6006363650071938E-2</v>
          </cell>
          <cell r="Y164">
            <v>8.5719967544707079E-2</v>
          </cell>
          <cell r="Z164">
            <v>8.2291168842918802E-2</v>
          </cell>
          <cell r="AA164">
            <v>7.8862370141130511E-2</v>
          </cell>
          <cell r="AB164">
            <v>7.5433571439342234E-2</v>
          </cell>
          <cell r="AC164">
            <v>2.0041328411952515</v>
          </cell>
        </row>
        <row r="165">
          <cell r="A165" t="str">
            <v>Ravalli County Elec Coop, Inc - MT</v>
          </cell>
          <cell r="B165" t="str">
            <v>Ravalli County Elec Coop, Inc</v>
          </cell>
          <cell r="C165" t="str">
            <v>MT</v>
          </cell>
          <cell r="D165">
            <v>134102</v>
          </cell>
          <cell r="E165">
            <v>9438</v>
          </cell>
          <cell r="F165">
            <v>3413</v>
          </cell>
          <cell r="G165">
            <v>146953</v>
          </cell>
          <cell r="H165">
            <v>9.0188164388819135E-4</v>
          </cell>
          <cell r="I165">
            <v>0.18037632877763826</v>
          </cell>
          <cell r="J165">
            <v>0.19841396165540209</v>
          </cell>
          <cell r="K165">
            <v>0.21645159453316593</v>
          </cell>
          <cell r="L165">
            <v>0.23448922741092976</v>
          </cell>
          <cell r="M165">
            <v>0.25252686028869359</v>
          </cell>
          <cell r="N165">
            <v>0.2615456767275755</v>
          </cell>
          <cell r="O165">
            <v>0.28860212604422125</v>
          </cell>
          <cell r="P165">
            <v>0.30663975892198508</v>
          </cell>
          <cell r="Q165">
            <v>0.31565857536086694</v>
          </cell>
          <cell r="R165">
            <v>0.32467739179974886</v>
          </cell>
          <cell r="S165">
            <v>0.32918680001918982</v>
          </cell>
          <cell r="T165">
            <v>0.32918680001918982</v>
          </cell>
          <cell r="U165">
            <v>0.32918680001918982</v>
          </cell>
          <cell r="V165">
            <v>0.32467739179974886</v>
          </cell>
          <cell r="W165">
            <v>0.27958330960533934</v>
          </cell>
          <cell r="X165">
            <v>0.25252686028869359</v>
          </cell>
          <cell r="Y165">
            <v>0.22547041097204784</v>
          </cell>
          <cell r="Z165">
            <v>0.21645159453316593</v>
          </cell>
          <cell r="AA165">
            <v>0.20743277809428401</v>
          </cell>
          <cell r="AB165">
            <v>0.19841396165540209</v>
          </cell>
          <cell r="AC165">
            <v>5.2714982085264781</v>
          </cell>
        </row>
        <row r="166">
          <cell r="A166" t="str">
            <v>Riverside Electric Co - ID</v>
          </cell>
          <cell r="B166" t="str">
            <v>Riverside Electric Co</v>
          </cell>
          <cell r="C166" t="str">
            <v>ID</v>
          </cell>
          <cell r="D166">
            <v>19190</v>
          </cell>
          <cell r="E166">
            <v>0</v>
          </cell>
          <cell r="F166">
            <v>0</v>
          </cell>
          <cell r="G166">
            <v>19190</v>
          </cell>
          <cell r="H166">
            <v>1.1777308898909441E-4</v>
          </cell>
          <cell r="I166">
            <v>2.3554617797818884E-2</v>
          </cell>
          <cell r="J166">
            <v>2.5910079577600772E-2</v>
          </cell>
          <cell r="K166">
            <v>2.826554135738266E-2</v>
          </cell>
          <cell r="L166">
            <v>3.0621003137164548E-2</v>
          </cell>
          <cell r="M166">
            <v>3.2976464916946432E-2</v>
          </cell>
          <cell r="N166">
            <v>3.415419580683738E-2</v>
          </cell>
          <cell r="O166">
            <v>3.7687388476510209E-2</v>
          </cell>
          <cell r="P166">
            <v>4.0042850256292103E-2</v>
          </cell>
          <cell r="Q166">
            <v>4.1220581146183044E-2</v>
          </cell>
          <cell r="R166">
            <v>4.2398312036073992E-2</v>
          </cell>
          <cell r="S166">
            <v>4.2987177481019462E-2</v>
          </cell>
          <cell r="T166">
            <v>4.2987177481019462E-2</v>
          </cell>
          <cell r="U166">
            <v>4.2987177481019462E-2</v>
          </cell>
          <cell r="V166">
            <v>4.2398312036073992E-2</v>
          </cell>
          <cell r="W166">
            <v>3.6509657586619268E-2</v>
          </cell>
          <cell r="X166">
            <v>3.2976464916946432E-2</v>
          </cell>
          <cell r="Y166">
            <v>2.9443272247273604E-2</v>
          </cell>
          <cell r="Z166">
            <v>2.826554135738266E-2</v>
          </cell>
          <cell r="AA166">
            <v>2.7087810467491716E-2</v>
          </cell>
          <cell r="AB166">
            <v>2.5910079577600772E-2</v>
          </cell>
          <cell r="AC166">
            <v>0.6883837051412568</v>
          </cell>
        </row>
        <row r="167">
          <cell r="A167" t="str">
            <v>Salmon River Electric Coop Inc - ID</v>
          </cell>
          <cell r="B167" t="str">
            <v>Salmon River Electric Coop Inc</v>
          </cell>
          <cell r="C167" t="str">
            <v>ID</v>
          </cell>
          <cell r="D167">
            <v>31512</v>
          </cell>
          <cell r="E167">
            <v>19879</v>
          </cell>
          <cell r="F167">
            <v>184095</v>
          </cell>
          <cell r="G167">
            <v>235486</v>
          </cell>
          <cell r="H167">
            <v>1.4452273910206298E-3</v>
          </cell>
          <cell r="I167">
            <v>0.28904547820412596</v>
          </cell>
          <cell r="J167">
            <v>0.31795002602453853</v>
          </cell>
          <cell r="K167">
            <v>0.34685457384495116</v>
          </cell>
          <cell r="L167">
            <v>0.37575912166536374</v>
          </cell>
          <cell r="M167">
            <v>0.40466366948577637</v>
          </cell>
          <cell r="N167">
            <v>0.41911594339598263</v>
          </cell>
          <cell r="O167">
            <v>0.46247276512660151</v>
          </cell>
          <cell r="P167">
            <v>0.49137731294701414</v>
          </cell>
          <cell r="Q167">
            <v>0.50582958685722046</v>
          </cell>
          <cell r="R167">
            <v>0.52028186076742677</v>
          </cell>
          <cell r="S167">
            <v>0.52750799772252988</v>
          </cell>
          <cell r="T167">
            <v>0.52750799772252988</v>
          </cell>
          <cell r="U167">
            <v>0.52750799772252988</v>
          </cell>
          <cell r="V167">
            <v>0.52028186076742677</v>
          </cell>
          <cell r="W167">
            <v>0.44802049121639526</v>
          </cell>
          <cell r="X167">
            <v>0.40466366948577637</v>
          </cell>
          <cell r="Y167">
            <v>0.36130684775515748</v>
          </cell>
          <cell r="Z167">
            <v>0.34685457384495116</v>
          </cell>
          <cell r="AA167">
            <v>0.33240229993474485</v>
          </cell>
          <cell r="AB167">
            <v>0.31795002602453853</v>
          </cell>
          <cell r="AC167">
            <v>8.4473541005155806</v>
          </cell>
        </row>
        <row r="168">
          <cell r="A168" t="str">
            <v>South Side Electric, Inc - ID</v>
          </cell>
          <cell r="B168" t="str">
            <v>South Side Electric, Inc</v>
          </cell>
          <cell r="C168" t="str">
            <v>ID</v>
          </cell>
          <cell r="D168">
            <v>24161</v>
          </cell>
          <cell r="E168">
            <v>0</v>
          </cell>
          <cell r="F168">
            <v>26551</v>
          </cell>
          <cell r="G168">
            <v>50712</v>
          </cell>
          <cell r="H168">
            <v>3.1123027039160793E-4</v>
          </cell>
          <cell r="I168">
            <v>6.2246054078321587E-2</v>
          </cell>
          <cell r="J168">
            <v>6.8470659486153745E-2</v>
          </cell>
          <cell r="K168">
            <v>7.469526489398591E-2</v>
          </cell>
          <cell r="L168">
            <v>8.0919870301818062E-2</v>
          </cell>
          <cell r="M168">
            <v>8.7144475709650226E-2</v>
          </cell>
          <cell r="N168">
            <v>9.0256778413566302E-2</v>
          </cell>
          <cell r="O168">
            <v>9.9593686525314543E-2</v>
          </cell>
          <cell r="P168">
            <v>0.10581829193314669</v>
          </cell>
          <cell r="Q168">
            <v>0.10893059463706278</v>
          </cell>
          <cell r="R168">
            <v>0.11204289734097886</v>
          </cell>
          <cell r="S168">
            <v>0.1135990486929369</v>
          </cell>
          <cell r="T168">
            <v>0.1135990486929369</v>
          </cell>
          <cell r="U168">
            <v>0.1135990486929369</v>
          </cell>
          <cell r="V168">
            <v>0.11204289734097886</v>
          </cell>
          <cell r="W168">
            <v>9.6481383821398453E-2</v>
          </cell>
          <cell r="X168">
            <v>8.7144475709650226E-2</v>
          </cell>
          <cell r="Y168">
            <v>7.7807567597901986E-2</v>
          </cell>
          <cell r="Z168">
            <v>7.469526489398591E-2</v>
          </cell>
          <cell r="AA168">
            <v>7.1582962190069821E-2</v>
          </cell>
          <cell r="AB168">
            <v>6.8470659486153745E-2</v>
          </cell>
          <cell r="AC168">
            <v>1.8191409304389483</v>
          </cell>
        </row>
        <row r="169">
          <cell r="A169" t="str">
            <v>Surprise Valley Electrification Corp. - CA</v>
          </cell>
          <cell r="B169" t="str">
            <v>Surprise Valley Electrification Corp.</v>
          </cell>
          <cell r="C169" t="str">
            <v>CA</v>
          </cell>
          <cell r="D169">
            <v>35562</v>
          </cell>
          <cell r="E169">
            <v>9036</v>
          </cell>
          <cell r="F169">
            <v>47842</v>
          </cell>
          <cell r="G169">
            <v>92440</v>
          </cell>
          <cell r="H169">
            <v>5.6732383252485082E-4</v>
          </cell>
          <cell r="I169">
            <v>0.11346476650497016</v>
          </cell>
          <cell r="J169">
            <v>0.12481124315546718</v>
          </cell>
          <cell r="K169">
            <v>0.13615771980596419</v>
          </cell>
          <cell r="L169">
            <v>0.14750419645646121</v>
          </cell>
          <cell r="M169">
            <v>0.15885067310695822</v>
          </cell>
          <cell r="N169">
            <v>0.16452391143220674</v>
          </cell>
          <cell r="O169">
            <v>0.18154362640795227</v>
          </cell>
          <cell r="P169">
            <v>0.19289010305844928</v>
          </cell>
          <cell r="Q169">
            <v>0.1985633413836978</v>
          </cell>
          <cell r="R169">
            <v>0.20423657970894629</v>
          </cell>
          <cell r="S169">
            <v>0.20707319887157055</v>
          </cell>
          <cell r="T169">
            <v>0.20707319887157055</v>
          </cell>
          <cell r="U169">
            <v>0.20707319887157055</v>
          </cell>
          <cell r="V169">
            <v>0.20423657970894629</v>
          </cell>
          <cell r="W169">
            <v>0.17587038808270375</v>
          </cell>
          <cell r="X169">
            <v>0.15885067310695822</v>
          </cell>
          <cell r="Y169">
            <v>0.14183095813121271</v>
          </cell>
          <cell r="Z169">
            <v>0.13615771980596419</v>
          </cell>
          <cell r="AA169">
            <v>0.13048448148071567</v>
          </cell>
          <cell r="AB169">
            <v>0.12481124315546718</v>
          </cell>
          <cell r="AC169">
            <v>3.316007801107753</v>
          </cell>
        </row>
        <row r="170">
          <cell r="A170" t="str">
            <v>Surprise Valley Electrification Corp. - OR</v>
          </cell>
          <cell r="B170" t="str">
            <v>Surprise Valley Electrification Corp.</v>
          </cell>
          <cell r="C170" t="str">
            <v>OR</v>
          </cell>
          <cell r="D170">
            <v>16777</v>
          </cell>
          <cell r="E170">
            <v>3433</v>
          </cell>
          <cell r="F170">
            <v>14986</v>
          </cell>
          <cell r="G170">
            <v>35196</v>
          </cell>
          <cell r="H170">
            <v>2.1600529651173356E-4</v>
          </cell>
          <cell r="I170">
            <v>4.320105930234671E-2</v>
          </cell>
          <cell r="J170">
            <v>4.7521165232581382E-2</v>
          </cell>
          <cell r="K170">
            <v>5.1841271162816054E-2</v>
          </cell>
          <cell r="L170">
            <v>5.6161377093050725E-2</v>
          </cell>
          <cell r="M170">
            <v>6.0481483023285397E-2</v>
          </cell>
          <cell r="N170">
            <v>6.2641535988402733E-2</v>
          </cell>
          <cell r="O170">
            <v>6.9121694883754733E-2</v>
          </cell>
          <cell r="P170">
            <v>7.3441800813989405E-2</v>
          </cell>
          <cell r="Q170">
            <v>7.5601853779106748E-2</v>
          </cell>
          <cell r="R170">
            <v>7.7761906744224077E-2</v>
          </cell>
          <cell r="S170">
            <v>7.8841933226782748E-2</v>
          </cell>
          <cell r="T170">
            <v>7.8841933226782748E-2</v>
          </cell>
          <cell r="U170">
            <v>7.8841933226782748E-2</v>
          </cell>
          <cell r="V170">
            <v>7.7761906744224077E-2</v>
          </cell>
          <cell r="W170">
            <v>6.6961641918637405E-2</v>
          </cell>
          <cell r="X170">
            <v>6.0481483023285397E-2</v>
          </cell>
          <cell r="Y170">
            <v>5.4001324127933389E-2</v>
          </cell>
          <cell r="Z170">
            <v>5.1841271162816054E-2</v>
          </cell>
          <cell r="AA170">
            <v>4.9681218197698718E-2</v>
          </cell>
          <cell r="AB170">
            <v>4.7521165232581382E-2</v>
          </cell>
          <cell r="AC170">
            <v>1.2625509581110828</v>
          </cell>
        </row>
        <row r="171">
          <cell r="A171" t="str">
            <v>Surprise Valley Electrification Corp. - NV</v>
          </cell>
          <cell r="B171" t="str">
            <v>Surprise Valley Electrification Corp.</v>
          </cell>
          <cell r="C171" t="str">
            <v>NV</v>
          </cell>
          <cell r="D171">
            <v>5</v>
          </cell>
          <cell r="E171">
            <v>69</v>
          </cell>
          <cell r="F171">
            <v>0</v>
          </cell>
          <cell r="G171">
            <v>74</v>
          </cell>
          <cell r="H171">
            <v>4.5415365217264129E-7</v>
          </cell>
          <cell r="I171">
            <v>9.0830730434528261E-5</v>
          </cell>
          <cell r="J171">
            <v>9.9913803477981079E-5</v>
          </cell>
          <cell r="K171">
            <v>1.0899687652143391E-4</v>
          </cell>
          <cell r="L171">
            <v>1.1807994956488674E-4</v>
          </cell>
          <cell r="M171">
            <v>1.2716302260833956E-4</v>
          </cell>
          <cell r="N171">
            <v>1.3170455913006596E-4</v>
          </cell>
          <cell r="O171">
            <v>1.4532916869524522E-4</v>
          </cell>
          <cell r="P171">
            <v>1.5441224173869803E-4</v>
          </cell>
          <cell r="Q171">
            <v>1.5895377826042446E-4</v>
          </cell>
          <cell r="R171">
            <v>1.6349531478215086E-4</v>
          </cell>
          <cell r="S171">
            <v>1.6576608304301406E-4</v>
          </cell>
          <cell r="T171">
            <v>1.6576608304301406E-4</v>
          </cell>
          <cell r="U171">
            <v>1.6576608304301406E-4</v>
          </cell>
          <cell r="V171">
            <v>1.6349531478215086E-4</v>
          </cell>
          <cell r="W171">
            <v>1.4078763217351879E-4</v>
          </cell>
          <cell r="X171">
            <v>1.2716302260833956E-4</v>
          </cell>
          <cell r="Y171">
            <v>1.1353841304316033E-4</v>
          </cell>
          <cell r="Z171">
            <v>1.0899687652143391E-4</v>
          </cell>
          <cell r="AA171">
            <v>1.0445533999970749E-4</v>
          </cell>
          <cell r="AB171">
            <v>9.9913803477981079E-5</v>
          </cell>
          <cell r="AC171">
            <v>2.6545280969490883E-3</v>
          </cell>
        </row>
        <row r="172">
          <cell r="A172" t="str">
            <v>Tanner Electric Coop - WA</v>
          </cell>
          <cell r="B172" t="str">
            <v>Tanner Electric Coop</v>
          </cell>
          <cell r="C172" t="str">
            <v>WA</v>
          </cell>
          <cell r="D172">
            <v>56784</v>
          </cell>
          <cell r="E172">
            <v>32189</v>
          </cell>
          <cell r="F172">
            <v>0</v>
          </cell>
          <cell r="G172">
            <v>88973</v>
          </cell>
          <cell r="H172">
            <v>5.4604612019941098E-4</v>
          </cell>
          <cell r="I172">
            <v>0.1092092240398822</v>
          </cell>
          <cell r="J172">
            <v>0.12013014644387042</v>
          </cell>
          <cell r="K172">
            <v>0.13105106884785864</v>
          </cell>
          <cell r="L172">
            <v>0.14197199125184687</v>
          </cell>
          <cell r="M172">
            <v>0.15289291365583507</v>
          </cell>
          <cell r="N172">
            <v>0.15835337485782919</v>
          </cell>
          <cell r="O172">
            <v>0.17473475846381151</v>
          </cell>
          <cell r="P172">
            <v>0.18565568086779974</v>
          </cell>
          <cell r="Q172">
            <v>0.19111614206979385</v>
          </cell>
          <cell r="R172">
            <v>0.19657660327178794</v>
          </cell>
          <cell r="S172">
            <v>0.199306833872785</v>
          </cell>
          <cell r="T172">
            <v>0.199306833872785</v>
          </cell>
          <cell r="U172">
            <v>0.199306833872785</v>
          </cell>
          <cell r="V172">
            <v>0.19657660327178794</v>
          </cell>
          <cell r="W172">
            <v>0.16927429726181739</v>
          </cell>
          <cell r="X172">
            <v>0.15289291365583507</v>
          </cell>
          <cell r="Y172">
            <v>0.13651153004985275</v>
          </cell>
          <cell r="Z172">
            <v>0.13105106884785864</v>
          </cell>
          <cell r="AA172">
            <v>0.12559060764586452</v>
          </cell>
          <cell r="AB172">
            <v>0.12013014644387042</v>
          </cell>
          <cell r="AC172">
            <v>3.1916395725655571</v>
          </cell>
        </row>
        <row r="173">
          <cell r="A173" t="str">
            <v>Tillamook Peoples Utility Dist - OR</v>
          </cell>
          <cell r="B173" t="str">
            <v>Tillamook Peoples Utility Dist</v>
          </cell>
          <cell r="C173" t="str">
            <v>OR</v>
          </cell>
          <cell r="D173">
            <v>242749</v>
          </cell>
          <cell r="E173">
            <v>123265</v>
          </cell>
          <cell r="F173">
            <v>83964</v>
          </cell>
          <cell r="G173">
            <v>449978</v>
          </cell>
          <cell r="H173">
            <v>2.7616101634775781E-3</v>
          </cell>
          <cell r="I173">
            <v>0.55232203269551561</v>
          </cell>
          <cell r="J173">
            <v>0.60755423596506719</v>
          </cell>
          <cell r="K173">
            <v>0.66278643923461877</v>
          </cell>
          <cell r="L173">
            <v>0.71801864250417036</v>
          </cell>
          <cell r="M173">
            <v>0.77325084577372183</v>
          </cell>
          <cell r="N173">
            <v>0.80086694740849762</v>
          </cell>
          <cell r="O173">
            <v>0.88371525231282499</v>
          </cell>
          <cell r="P173">
            <v>0.93894745558237658</v>
          </cell>
          <cell r="Q173">
            <v>0.96656355721715237</v>
          </cell>
          <cell r="R173">
            <v>0.99417965885192816</v>
          </cell>
          <cell r="S173">
            <v>1.0079877096693159</v>
          </cell>
          <cell r="T173">
            <v>1.0079877096693159</v>
          </cell>
          <cell r="U173">
            <v>1.0079877096693159</v>
          </cell>
          <cell r="V173">
            <v>0.99417965885192816</v>
          </cell>
          <cell r="W173">
            <v>0.8560991506780492</v>
          </cell>
          <cell r="X173">
            <v>0.77325084577372183</v>
          </cell>
          <cell r="Y173">
            <v>0.69040254086939457</v>
          </cell>
          <cell r="Z173">
            <v>0.66278643923461877</v>
          </cell>
          <cell r="AA173">
            <v>0.63517033759984298</v>
          </cell>
          <cell r="AB173">
            <v>0.60755423596506719</v>
          </cell>
          <cell r="AC173">
            <v>16.141611405526444</v>
          </cell>
        </row>
        <row r="174">
          <cell r="A174" t="str">
            <v>Town of Eatonville - WA</v>
          </cell>
          <cell r="B174" t="str">
            <v>Town of Eatonville</v>
          </cell>
          <cell r="C174" t="str">
            <v>WA</v>
          </cell>
          <cell r="D174">
            <v>16528</v>
          </cell>
          <cell r="E174">
            <v>10743</v>
          </cell>
          <cell r="F174">
            <v>0</v>
          </cell>
          <cell r="G174">
            <v>27271</v>
          </cell>
          <cell r="H174">
            <v>1.6736789524865E-4</v>
          </cell>
          <cell r="I174">
            <v>3.3473579049730001E-2</v>
          </cell>
          <cell r="J174">
            <v>3.6820936954703003E-2</v>
          </cell>
          <cell r="K174">
            <v>4.0168294859676004E-2</v>
          </cell>
          <cell r="L174">
            <v>4.3515652764648999E-2</v>
          </cell>
          <cell r="M174">
            <v>4.6863010669622E-2</v>
          </cell>
          <cell r="N174">
            <v>4.8536689622108505E-2</v>
          </cell>
          <cell r="O174">
            <v>5.3557726479568003E-2</v>
          </cell>
          <cell r="P174">
            <v>5.6905084384541005E-2</v>
          </cell>
          <cell r="Q174">
            <v>5.8578763337027502E-2</v>
          </cell>
          <cell r="R174">
            <v>6.0252442289513999E-2</v>
          </cell>
          <cell r="S174">
            <v>6.1089281765757251E-2</v>
          </cell>
          <cell r="T174">
            <v>6.1089281765757251E-2</v>
          </cell>
          <cell r="U174">
            <v>6.1089281765757251E-2</v>
          </cell>
          <cell r="V174">
            <v>6.0252442289513999E-2</v>
          </cell>
          <cell r="W174">
            <v>5.1884047527081499E-2</v>
          </cell>
          <cell r="X174">
            <v>4.6863010669622E-2</v>
          </cell>
          <cell r="Y174">
            <v>4.1841973812162502E-2</v>
          </cell>
          <cell r="Z174">
            <v>4.0168294859676004E-2</v>
          </cell>
          <cell r="AA174">
            <v>3.84946159071895E-2</v>
          </cell>
          <cell r="AB174">
            <v>3.6820936954703003E-2</v>
          </cell>
          <cell r="AC174">
            <v>0.97826534772835927</v>
          </cell>
        </row>
        <row r="175">
          <cell r="A175" t="str">
            <v>Town of Ruston - WA</v>
          </cell>
          <cell r="B175" t="str">
            <v>Town of Ruston</v>
          </cell>
          <cell r="C175" t="str">
            <v>WA</v>
          </cell>
          <cell r="D175">
            <v>7259</v>
          </cell>
          <cell r="E175">
            <v>0</v>
          </cell>
          <cell r="F175">
            <v>0</v>
          </cell>
          <cell r="G175">
            <v>7259</v>
          </cell>
          <cell r="H175">
            <v>4.4550018393529774E-5</v>
          </cell>
          <cell r="I175">
            <v>8.910003678705954E-3</v>
          </cell>
          <cell r="J175">
            <v>9.8010040465765502E-3</v>
          </cell>
          <cell r="K175">
            <v>1.0692004414447146E-2</v>
          </cell>
          <cell r="L175">
            <v>1.1583004782317741E-2</v>
          </cell>
          <cell r="M175">
            <v>1.2474005150188337E-2</v>
          </cell>
          <cell r="N175">
            <v>1.2919505334123635E-2</v>
          </cell>
          <cell r="O175">
            <v>1.4256005885929528E-2</v>
          </cell>
          <cell r="P175">
            <v>1.5147006253800123E-2</v>
          </cell>
          <cell r="Q175">
            <v>1.5592506437735422E-2</v>
          </cell>
          <cell r="R175">
            <v>1.6038006621670719E-2</v>
          </cell>
          <cell r="S175">
            <v>1.6260756713638368E-2</v>
          </cell>
          <cell r="T175">
            <v>1.6260756713638368E-2</v>
          </cell>
          <cell r="U175">
            <v>1.6260756713638368E-2</v>
          </cell>
          <cell r="V175">
            <v>1.6038006621670719E-2</v>
          </cell>
          <cell r="W175">
            <v>1.3810505701994229E-2</v>
          </cell>
          <cell r="X175">
            <v>1.2474005150188337E-2</v>
          </cell>
          <cell r="Y175">
            <v>1.1137504598382444E-2</v>
          </cell>
          <cell r="Z175">
            <v>1.0692004414447146E-2</v>
          </cell>
          <cell r="AA175">
            <v>1.0246504230511847E-2</v>
          </cell>
          <cell r="AB175">
            <v>9.8010040465765502E-3</v>
          </cell>
          <cell r="AC175">
            <v>0.26039485751018154</v>
          </cell>
        </row>
        <row r="176">
          <cell r="A176" t="str">
            <v>Town of Steilacoom - WA</v>
          </cell>
          <cell r="B176" t="str">
            <v>Town of Steilacoom</v>
          </cell>
          <cell r="C176" t="str">
            <v>WA</v>
          </cell>
          <cell r="D176">
            <v>33139</v>
          </cell>
          <cell r="E176">
            <v>7289</v>
          </cell>
          <cell r="F176">
            <v>0</v>
          </cell>
          <cell r="G176">
            <v>40428</v>
          </cell>
          <cell r="H176">
            <v>2.4811518716264246E-4</v>
          </cell>
          <cell r="I176">
            <v>4.9623037432528494E-2</v>
          </cell>
          <cell r="J176">
            <v>5.4585341175781343E-2</v>
          </cell>
          <cell r="K176">
            <v>5.9547644919034193E-2</v>
          </cell>
          <cell r="L176">
            <v>6.4509948662287042E-2</v>
          </cell>
          <cell r="M176">
            <v>6.9472252405539892E-2</v>
          </cell>
          <cell r="N176">
            <v>7.1953404277166316E-2</v>
          </cell>
          <cell r="O176">
            <v>7.939685989204559E-2</v>
          </cell>
          <cell r="P176">
            <v>8.435916363529844E-2</v>
          </cell>
          <cell r="Q176">
            <v>8.6840315506924864E-2</v>
          </cell>
          <cell r="R176">
            <v>8.9321467378551289E-2</v>
          </cell>
          <cell r="S176">
            <v>9.0562043314364502E-2</v>
          </cell>
          <cell r="T176">
            <v>9.0562043314364502E-2</v>
          </cell>
          <cell r="U176">
            <v>9.0562043314364502E-2</v>
          </cell>
          <cell r="V176">
            <v>8.9321467378551289E-2</v>
          </cell>
          <cell r="W176">
            <v>7.6915708020419166E-2</v>
          </cell>
          <cell r="X176">
            <v>6.9472252405539892E-2</v>
          </cell>
          <cell r="Y176">
            <v>6.2028796790660617E-2</v>
          </cell>
          <cell r="Z176">
            <v>5.9547644919034193E-2</v>
          </cell>
          <cell r="AA176">
            <v>5.7066493047407768E-2</v>
          </cell>
          <cell r="AB176">
            <v>5.4585341175781343E-2</v>
          </cell>
          <cell r="AC176">
            <v>1.4502332689656452</v>
          </cell>
        </row>
        <row r="177">
          <cell r="A177" t="str">
            <v>Umatilla Electric Coop Assn - OR</v>
          </cell>
          <cell r="B177" t="str">
            <v>Umatilla Electric Coop Assn</v>
          </cell>
          <cell r="C177" t="str">
            <v>OR</v>
          </cell>
          <cell r="D177">
            <v>188257</v>
          </cell>
          <cell r="E177">
            <v>166180</v>
          </cell>
          <cell r="F177">
            <v>572401</v>
          </cell>
          <cell r="G177">
            <v>926838</v>
          </cell>
          <cell r="H177">
            <v>5.688200846924142E-3</v>
          </cell>
          <cell r="I177">
            <v>1.1376401693848284</v>
          </cell>
          <cell r="J177">
            <v>1.2514041863233112</v>
          </cell>
          <cell r="K177">
            <v>1.365168203261794</v>
          </cell>
          <cell r="L177">
            <v>1.4789322202002768</v>
          </cell>
          <cell r="M177">
            <v>1.5926962371387599</v>
          </cell>
          <cell r="N177">
            <v>1.6495782456080013</v>
          </cell>
          <cell r="O177">
            <v>1.8202242710157255</v>
          </cell>
          <cell r="P177">
            <v>1.9339882879542083</v>
          </cell>
          <cell r="Q177">
            <v>1.9908702964234497</v>
          </cell>
          <cell r="R177">
            <v>2.0477523048926911</v>
          </cell>
          <cell r="S177">
            <v>2.0761933091273117</v>
          </cell>
          <cell r="T177">
            <v>2.0761933091273117</v>
          </cell>
          <cell r="U177">
            <v>2.0761933091273117</v>
          </cell>
          <cell r="V177">
            <v>2.0477523048926911</v>
          </cell>
          <cell r="W177">
            <v>1.7633422625464841</v>
          </cell>
          <cell r="X177">
            <v>1.5926962371387599</v>
          </cell>
          <cell r="Y177">
            <v>1.4220502117310354</v>
          </cell>
          <cell r="Z177">
            <v>1.365168203261794</v>
          </cell>
          <cell r="AA177">
            <v>1.3082861947925526</v>
          </cell>
          <cell r="AB177">
            <v>1.2514041863233112</v>
          </cell>
          <cell r="AC177">
            <v>33.24753395027161</v>
          </cell>
        </row>
        <row r="178">
          <cell r="A178" t="str">
            <v>United Electric Co-op, Inc - ID</v>
          </cell>
          <cell r="B178" t="str">
            <v>United Electric Co-op, Inc</v>
          </cell>
          <cell r="C178" t="str">
            <v>ID</v>
          </cell>
          <cell r="D178">
            <v>91794</v>
          </cell>
          <cell r="E178">
            <v>44176</v>
          </cell>
          <cell r="F178">
            <v>76461</v>
          </cell>
          <cell r="G178">
            <v>212431</v>
          </cell>
          <cell r="H178">
            <v>1.3037339795227887E-3</v>
          </cell>
          <cell r="I178">
            <v>0.26074679590455774</v>
          </cell>
          <cell r="J178">
            <v>0.28682147549501352</v>
          </cell>
          <cell r="K178">
            <v>0.31289615508546931</v>
          </cell>
          <cell r="L178">
            <v>0.33897083467592504</v>
          </cell>
          <cell r="M178">
            <v>0.36504551426638082</v>
          </cell>
          <cell r="N178">
            <v>0.37808285406160874</v>
          </cell>
          <cell r="O178">
            <v>0.41719487344729239</v>
          </cell>
          <cell r="P178">
            <v>0.44326955303774818</v>
          </cell>
          <cell r="Q178">
            <v>0.45630689283297604</v>
          </cell>
          <cell r="R178">
            <v>0.46934423262820391</v>
          </cell>
          <cell r="S178">
            <v>0.47586290252581787</v>
          </cell>
          <cell r="T178">
            <v>0.47586290252581787</v>
          </cell>
          <cell r="U178">
            <v>0.47586290252581787</v>
          </cell>
          <cell r="V178">
            <v>0.46934423262820391</v>
          </cell>
          <cell r="W178">
            <v>0.40415753365206447</v>
          </cell>
          <cell r="X178">
            <v>0.36504551426638082</v>
          </cell>
          <cell r="Y178">
            <v>0.32593349488069717</v>
          </cell>
          <cell r="Z178">
            <v>0.31289615508546931</v>
          </cell>
          <cell r="AA178">
            <v>0.29985881529024139</v>
          </cell>
          <cell r="AB178">
            <v>0.28682147549501352</v>
          </cell>
          <cell r="AC178">
            <v>7.6203251103106995</v>
          </cell>
        </row>
        <row r="179">
          <cell r="A179" t="str">
            <v>Vera Irrigation District #15 - WA</v>
          </cell>
          <cell r="B179" t="str">
            <v>Vera Irrigation District #15</v>
          </cell>
          <cell r="C179" t="str">
            <v>WA</v>
          </cell>
          <cell r="D179">
            <v>144649</v>
          </cell>
          <cell r="E179">
            <v>88172</v>
          </cell>
          <cell r="F179">
            <v>0</v>
          </cell>
          <cell r="G179">
            <v>232821</v>
          </cell>
          <cell r="H179">
            <v>1.428871722330899E-3</v>
          </cell>
          <cell r="I179">
            <v>0.28577434446617983</v>
          </cell>
          <cell r="J179">
            <v>0.31435177891279781</v>
          </cell>
          <cell r="K179">
            <v>0.34292921335941579</v>
          </cell>
          <cell r="L179">
            <v>0.37150664780603376</v>
          </cell>
          <cell r="M179">
            <v>0.40008408225265174</v>
          </cell>
          <cell r="N179">
            <v>0.41437279947596073</v>
          </cell>
          <cell r="O179">
            <v>0.4572389511458877</v>
          </cell>
          <cell r="P179">
            <v>0.48581638559250567</v>
          </cell>
          <cell r="Q179">
            <v>0.50010510281581466</v>
          </cell>
          <cell r="R179">
            <v>0.51439382003912371</v>
          </cell>
          <cell r="S179">
            <v>0.52153817865077812</v>
          </cell>
          <cell r="T179">
            <v>0.52153817865077812</v>
          </cell>
          <cell r="U179">
            <v>0.52153817865077812</v>
          </cell>
          <cell r="V179">
            <v>0.51439382003912371</v>
          </cell>
          <cell r="W179">
            <v>0.44295023392257871</v>
          </cell>
          <cell r="X179">
            <v>0.40008408225265174</v>
          </cell>
          <cell r="Y179">
            <v>0.35721793058272477</v>
          </cell>
          <cell r="Z179">
            <v>0.34292921335941579</v>
          </cell>
          <cell r="AA179">
            <v>0.3286404961361068</v>
          </cell>
          <cell r="AB179">
            <v>0.31435177891279781</v>
          </cell>
          <cell r="AC179">
            <v>8.3517552170241043</v>
          </cell>
        </row>
        <row r="180">
          <cell r="A180" t="str">
            <v>Vigilante Electric Coop, Inc - MT</v>
          </cell>
          <cell r="B180" t="str">
            <v>Vigilante Electric Coop, Inc</v>
          </cell>
          <cell r="C180" t="str">
            <v>MT</v>
          </cell>
          <cell r="D180">
            <v>95035</v>
          </cell>
          <cell r="E180">
            <v>54242</v>
          </cell>
          <cell r="F180">
            <v>0</v>
          </cell>
          <cell r="G180">
            <v>149277</v>
          </cell>
          <cell r="H180">
            <v>9.1614452345101856E-4</v>
          </cell>
          <cell r="I180">
            <v>0.18322890469020373</v>
          </cell>
          <cell r="J180">
            <v>0.20155179515922408</v>
          </cell>
          <cell r="K180">
            <v>0.21987468562824444</v>
          </cell>
          <cell r="L180">
            <v>0.23819757609726483</v>
          </cell>
          <cell r="M180">
            <v>0.25652046656628519</v>
          </cell>
          <cell r="N180">
            <v>0.26568191180079537</v>
          </cell>
          <cell r="O180">
            <v>0.29316624750432596</v>
          </cell>
          <cell r="P180">
            <v>0.31148913797334632</v>
          </cell>
          <cell r="Q180">
            <v>0.3206505832078565</v>
          </cell>
          <cell r="R180">
            <v>0.32981202844236668</v>
          </cell>
          <cell r="S180">
            <v>0.3343927510596218</v>
          </cell>
          <cell r="T180">
            <v>0.3343927510596218</v>
          </cell>
          <cell r="U180">
            <v>0.3343927510596218</v>
          </cell>
          <cell r="V180">
            <v>0.32981202844236668</v>
          </cell>
          <cell r="W180">
            <v>0.28400480226981578</v>
          </cell>
          <cell r="X180">
            <v>0.25652046656628519</v>
          </cell>
          <cell r="Y180">
            <v>0.22903613086275465</v>
          </cell>
          <cell r="Z180">
            <v>0.21987468562824444</v>
          </cell>
          <cell r="AA180">
            <v>0.21071324039373426</v>
          </cell>
          <cell r="AB180">
            <v>0.20155179515922408</v>
          </cell>
          <cell r="AC180">
            <v>5.3548647395712035</v>
          </cell>
        </row>
        <row r="181">
          <cell r="A181" t="str">
            <v>Vigilante Electric Coop, Inc - ID</v>
          </cell>
          <cell r="B181" t="str">
            <v>Vigilante Electric Coop, Inc</v>
          </cell>
          <cell r="C181" t="str">
            <v>ID</v>
          </cell>
          <cell r="D181">
            <v>123</v>
          </cell>
          <cell r="E181">
            <v>0</v>
          </cell>
          <cell r="F181">
            <v>0</v>
          </cell>
          <cell r="G181">
            <v>123</v>
          </cell>
          <cell r="H181">
            <v>7.5487701644911997E-7</v>
          </cell>
          <cell r="I181">
            <v>1.50975403289824E-4</v>
          </cell>
          <cell r="J181">
            <v>1.660729436188064E-4</v>
          </cell>
          <cell r="K181">
            <v>1.811704839477888E-4</v>
          </cell>
          <cell r="L181">
            <v>1.962680242767712E-4</v>
          </cell>
          <cell r="M181">
            <v>2.113655646057536E-4</v>
          </cell>
          <cell r="N181">
            <v>2.1891433477024479E-4</v>
          </cell>
          <cell r="O181">
            <v>2.4156064526371839E-4</v>
          </cell>
          <cell r="P181">
            <v>2.5665818559270082E-4</v>
          </cell>
          <cell r="Q181">
            <v>2.6420695575719199E-4</v>
          </cell>
          <cell r="R181">
            <v>2.7175572592168321E-4</v>
          </cell>
          <cell r="S181">
            <v>2.7553011100392877E-4</v>
          </cell>
          <cell r="T181">
            <v>2.7553011100392877E-4</v>
          </cell>
          <cell r="U181">
            <v>2.7553011100392877E-4</v>
          </cell>
          <cell r="V181">
            <v>2.7175572592168321E-4</v>
          </cell>
          <cell r="W181">
            <v>2.3401187509922719E-4</v>
          </cell>
          <cell r="X181">
            <v>2.113655646057536E-4</v>
          </cell>
          <cell r="Y181">
            <v>1.8871925411228E-4</v>
          </cell>
          <cell r="Z181">
            <v>1.811704839477888E-4</v>
          </cell>
          <cell r="AA181">
            <v>1.736217137832976E-4</v>
          </cell>
          <cell r="AB181">
            <v>1.660729436188064E-4</v>
          </cell>
          <cell r="AC181">
            <v>4.4122561611451066E-3</v>
          </cell>
        </row>
        <row r="182">
          <cell r="A182" t="str">
            <v>Wasco Electric Coop, Inc - OR</v>
          </cell>
          <cell r="B182" t="str">
            <v>Wasco Electric Coop, Inc</v>
          </cell>
          <cell r="C182" t="str">
            <v>OR</v>
          </cell>
          <cell r="D182">
            <v>53415</v>
          </cell>
          <cell r="E182">
            <v>15042</v>
          </cell>
          <cell r="F182">
            <v>39068</v>
          </cell>
          <cell r="G182">
            <v>107525</v>
          </cell>
          <cell r="H182">
            <v>6.5990366824139537E-4</v>
          </cell>
          <cell r="I182">
            <v>0.13198073364827909</v>
          </cell>
          <cell r="J182">
            <v>0.14517880701310698</v>
          </cell>
          <cell r="K182">
            <v>0.15837688037793488</v>
          </cell>
          <cell r="L182">
            <v>0.1715749537427628</v>
          </cell>
          <cell r="M182">
            <v>0.18477302710759069</v>
          </cell>
          <cell r="N182">
            <v>0.19137206379000465</v>
          </cell>
          <cell r="O182">
            <v>0.21116917383724651</v>
          </cell>
          <cell r="P182">
            <v>0.22436724720207443</v>
          </cell>
          <cell r="Q182">
            <v>0.23096628388448837</v>
          </cell>
          <cell r="R182">
            <v>0.23756532056690233</v>
          </cell>
          <cell r="S182">
            <v>0.24086483890810931</v>
          </cell>
          <cell r="T182">
            <v>0.24086483890810931</v>
          </cell>
          <cell r="U182">
            <v>0.24086483890810931</v>
          </cell>
          <cell r="V182">
            <v>0.23756532056690233</v>
          </cell>
          <cell r="W182">
            <v>0.20457013715483258</v>
          </cell>
          <cell r="X182">
            <v>0.18477302710759069</v>
          </cell>
          <cell r="Y182">
            <v>0.16497591706034884</v>
          </cell>
          <cell r="Z182">
            <v>0.15837688037793488</v>
          </cell>
          <cell r="AA182">
            <v>0.15177784369552094</v>
          </cell>
          <cell r="AB182">
            <v>0.14517880701310698</v>
          </cell>
          <cell r="AC182">
            <v>3.8571369408709559</v>
          </cell>
        </row>
        <row r="183">
          <cell r="A183" t="str">
            <v>Wells Rural Electric Co - NV</v>
          </cell>
          <cell r="B183" t="str">
            <v>Wells Rural Electric Co</v>
          </cell>
          <cell r="C183" t="str">
            <v>NV</v>
          </cell>
          <cell r="D183">
            <v>50394</v>
          </cell>
          <cell r="E183">
            <v>52715</v>
          </cell>
          <cell r="F183">
            <v>687930</v>
          </cell>
          <cell r="G183">
            <v>791039</v>
          </cell>
          <cell r="H183">
            <v>4.8547736602837024E-3</v>
          </cell>
          <cell r="I183">
            <v>0.97095473205674043</v>
          </cell>
          <cell r="J183">
            <v>1.0680502052624146</v>
          </cell>
          <cell r="K183">
            <v>1.1651456784680887</v>
          </cell>
          <cell r="L183">
            <v>1.2622411516737626</v>
          </cell>
          <cell r="M183">
            <v>1.3593366248794367</v>
          </cell>
          <cell r="N183">
            <v>1.4078843614822738</v>
          </cell>
          <cell r="O183">
            <v>1.5535275712907848</v>
          </cell>
          <cell r="P183">
            <v>1.6506230444964589</v>
          </cell>
          <cell r="Q183">
            <v>1.6991707810992958</v>
          </cell>
          <cell r="R183">
            <v>1.7477185177021328</v>
          </cell>
          <cell r="S183">
            <v>1.7719923860035514</v>
          </cell>
          <cell r="T183">
            <v>1.7719923860035514</v>
          </cell>
          <cell r="U183">
            <v>1.7719923860035514</v>
          </cell>
          <cell r="V183">
            <v>1.7477185177021328</v>
          </cell>
          <cell r="W183">
            <v>1.5049798346879477</v>
          </cell>
          <cell r="X183">
            <v>1.3593366248794367</v>
          </cell>
          <cell r="Y183">
            <v>1.2136934150709255</v>
          </cell>
          <cell r="Z183">
            <v>1.1651456784680887</v>
          </cell>
          <cell r="AA183">
            <v>1.1165979418652516</v>
          </cell>
          <cell r="AB183">
            <v>1.0680502052624146</v>
          </cell>
          <cell r="AC183">
            <v>28.376152044358239</v>
          </cell>
        </row>
        <row r="184">
          <cell r="A184" t="str">
            <v>West Oregon Electric Coop Inc - OR</v>
          </cell>
          <cell r="B184" t="str">
            <v>West Oregon Electric Coop Inc</v>
          </cell>
          <cell r="C184" t="str">
            <v>OR</v>
          </cell>
          <cell r="D184">
            <v>52922</v>
          </cell>
          <cell r="E184">
            <v>4994</v>
          </cell>
          <cell r="F184">
            <v>9112</v>
          </cell>
          <cell r="G184">
            <v>67028</v>
          </cell>
          <cell r="H184">
            <v>4.113650134841595E-4</v>
          </cell>
          <cell r="I184">
            <v>8.2273002696831896E-2</v>
          </cell>
          <cell r="J184">
            <v>9.0500302966515095E-2</v>
          </cell>
          <cell r="K184">
            <v>9.872760323619828E-2</v>
          </cell>
          <cell r="L184">
            <v>0.10695490350588147</v>
          </cell>
          <cell r="M184">
            <v>0.11518220377556466</v>
          </cell>
          <cell r="N184">
            <v>0.11929585391040626</v>
          </cell>
          <cell r="O184">
            <v>0.13163680431493105</v>
          </cell>
          <cell r="P184">
            <v>0.13986410458461424</v>
          </cell>
          <cell r="Q184">
            <v>0.14397775471945581</v>
          </cell>
          <cell r="R184">
            <v>0.14809140485429742</v>
          </cell>
          <cell r="S184">
            <v>0.15014822992171822</v>
          </cell>
          <cell r="T184">
            <v>0.15014822992171822</v>
          </cell>
          <cell r="U184">
            <v>0.15014822992171822</v>
          </cell>
          <cell r="V184">
            <v>0.14809140485429742</v>
          </cell>
          <cell r="W184">
            <v>0.12752315418008944</v>
          </cell>
          <cell r="X184">
            <v>0.11518220377556466</v>
          </cell>
          <cell r="Y184">
            <v>0.10284125337103987</v>
          </cell>
          <cell r="Z184">
            <v>9.872760323619828E-2</v>
          </cell>
          <cell r="AA184">
            <v>9.4613953101356688E-2</v>
          </cell>
          <cell r="AB184">
            <v>9.0500302966515095E-2</v>
          </cell>
          <cell r="AC184">
            <v>2.4044285038149122</v>
          </cell>
        </row>
        <row r="185">
          <cell r="A185">
            <v>0</v>
          </cell>
          <cell r="B185">
            <v>0</v>
          </cell>
          <cell r="C185">
            <v>0</v>
          </cell>
          <cell r="D185">
            <v>0</v>
          </cell>
          <cell r="E185">
            <v>0</v>
          </cell>
          <cell r="F185">
            <v>0</v>
          </cell>
          <cell r="G185">
            <v>0</v>
          </cell>
          <cell r="H185">
            <v>0</v>
          </cell>
          <cell r="I185">
            <v>0</v>
          </cell>
          <cell r="J185">
            <v>0</v>
          </cell>
          <cell r="K185">
            <v>0</v>
          </cell>
          <cell r="L185">
            <v>0</v>
          </cell>
          <cell r="M185">
            <v>0</v>
          </cell>
          <cell r="N185">
            <v>0</v>
          </cell>
          <cell r="O185">
            <v>0</v>
          </cell>
          <cell r="P185">
            <v>0</v>
          </cell>
          <cell r="Q185">
            <v>0</v>
          </cell>
          <cell r="R185">
            <v>0</v>
          </cell>
          <cell r="S185">
            <v>0</v>
          </cell>
          <cell r="T185">
            <v>0</v>
          </cell>
          <cell r="U185">
            <v>0</v>
          </cell>
          <cell r="V185">
            <v>0</v>
          </cell>
          <cell r="W185">
            <v>0</v>
          </cell>
          <cell r="X185">
            <v>0</v>
          </cell>
          <cell r="Y185">
            <v>0</v>
          </cell>
          <cell r="Z185">
            <v>0</v>
          </cell>
          <cell r="AA185">
            <v>0</v>
          </cell>
          <cell r="AB185">
            <v>0</v>
          </cell>
          <cell r="AC185">
            <v>0</v>
          </cell>
        </row>
        <row r="186">
          <cell r="A186" t="str">
            <v>Idaho</v>
          </cell>
          <cell r="B186" t="str">
            <v>Idaho</v>
          </cell>
          <cell r="C186" t="str">
            <v>ID</v>
          </cell>
          <cell r="D186">
            <v>8728333</v>
          </cell>
          <cell r="E186">
            <v>6218871</v>
          </cell>
          <cell r="F186">
            <v>9310258</v>
          </cell>
          <cell r="G186">
            <v>24257462</v>
          </cell>
          <cell r="H186">
            <v>0.14887317513160897</v>
          </cell>
          <cell r="I186">
            <v>29.705757275569336</v>
          </cell>
          <cell r="J186">
            <v>32.67633300312626</v>
          </cell>
          <cell r="K186">
            <v>35.646908730683208</v>
          </cell>
          <cell r="L186">
            <v>38.617484458240135</v>
          </cell>
          <cell r="M186">
            <v>41.588060185797069</v>
          </cell>
          <cell r="N186">
            <v>43.073348049575536</v>
          </cell>
          <cell r="O186">
            <v>47.529211640910951</v>
          </cell>
          <cell r="P186">
            <v>50.499787368467871</v>
          </cell>
          <cell r="Q186">
            <v>51.985075232246338</v>
          </cell>
          <cell r="R186">
            <v>53.470363096024812</v>
          </cell>
          <cell r="S186">
            <v>54.213007027914038</v>
          </cell>
          <cell r="T186">
            <v>54.213007027914038</v>
          </cell>
          <cell r="U186">
            <v>54.213007027914038</v>
          </cell>
          <cell r="V186">
            <v>53.470363096024812</v>
          </cell>
          <cell r="W186">
            <v>46.043923777132477</v>
          </cell>
          <cell r="X186">
            <v>41.588060185797069</v>
          </cell>
          <cell r="Y186">
            <v>37.132196594461675</v>
          </cell>
          <cell r="Z186">
            <v>35.646908730683208</v>
          </cell>
          <cell r="AA186">
            <v>34.161620866904734</v>
          </cell>
          <cell r="AB186">
            <v>32.67633300312626</v>
          </cell>
          <cell r="AC186">
            <v>868.15075637851396</v>
          </cell>
        </row>
        <row r="187">
          <cell r="A187" t="str">
            <v>Montana</v>
          </cell>
          <cell r="B187" t="str">
            <v>Montana</v>
          </cell>
          <cell r="C187" t="str">
            <v>MT</v>
          </cell>
          <cell r="D187">
            <v>2105099.19</v>
          </cell>
          <cell r="E187">
            <v>1645569</v>
          </cell>
          <cell r="F187">
            <v>537676.71</v>
          </cell>
          <cell r="G187">
            <v>4288344.9000000004</v>
          </cell>
          <cell r="H187">
            <v>2.6318479704201626E-2</v>
          </cell>
          <cell r="I187">
            <v>6.8098487092423463</v>
          </cell>
          <cell r="J187">
            <v>7.4908335801665809</v>
          </cell>
          <cell r="K187">
            <v>8.1718184510908163</v>
          </cell>
          <cell r="L187">
            <v>8.8528033220150508</v>
          </cell>
          <cell r="M187">
            <v>9.5337881929392836</v>
          </cell>
          <cell r="N187">
            <v>9.8742806284014026</v>
          </cell>
          <cell r="O187">
            <v>10.895757934787754</v>
          </cell>
          <cell r="P187">
            <v>11.576742805711989</v>
          </cell>
          <cell r="Q187">
            <v>11.917235241174106</v>
          </cell>
          <cell r="R187">
            <v>12.257727676636222</v>
          </cell>
          <cell r="S187">
            <v>12.427973894367282</v>
          </cell>
          <cell r="T187">
            <v>12.427973894367282</v>
          </cell>
          <cell r="U187">
            <v>12.427973894367282</v>
          </cell>
          <cell r="V187">
            <v>12.257727676636222</v>
          </cell>
          <cell r="W187">
            <v>10.555265499325635</v>
          </cell>
          <cell r="X187">
            <v>9.5337881929392836</v>
          </cell>
          <cell r="Y187">
            <v>8.5123108865529336</v>
          </cell>
          <cell r="Z187">
            <v>8.1718184510908163</v>
          </cell>
          <cell r="AA187">
            <v>7.8313260156286981</v>
          </cell>
          <cell r="AB187">
            <v>7.4908335801665809</v>
          </cell>
          <cell r="AC187">
            <v>199.01782852760758</v>
          </cell>
        </row>
        <row r="188">
          <cell r="A188" t="str">
            <v>Oregon</v>
          </cell>
          <cell r="B188" t="str">
            <v>Oregon</v>
          </cell>
          <cell r="C188" t="str">
            <v>OR</v>
          </cell>
          <cell r="D188">
            <v>18871936</v>
          </cell>
          <cell r="E188">
            <v>14816697</v>
          </cell>
          <cell r="F188">
            <v>10116514</v>
          </cell>
          <cell r="G188">
            <v>43805147</v>
          </cell>
          <cell r="H188">
            <v>0.26884145262174897</v>
          </cell>
          <cell r="I188">
            <v>57.997635574298812</v>
          </cell>
          <cell r="J188">
            <v>63.797399131728703</v>
          </cell>
          <cell r="K188">
            <v>69.597162689158594</v>
          </cell>
          <cell r="L188">
            <v>75.396926246588464</v>
          </cell>
          <cell r="M188">
            <v>81.196689804018334</v>
          </cell>
          <cell r="N188">
            <v>84.096571582733276</v>
          </cell>
          <cell r="O188">
            <v>92.796216918878102</v>
          </cell>
          <cell r="P188">
            <v>98.595980476307986</v>
          </cell>
          <cell r="Q188">
            <v>101.4958622550229</v>
          </cell>
          <cell r="R188">
            <v>104.39574403373786</v>
          </cell>
          <cell r="S188">
            <v>105.84568492309533</v>
          </cell>
          <cell r="T188">
            <v>105.84568492309533</v>
          </cell>
          <cell r="U188">
            <v>105.84568492309533</v>
          </cell>
          <cell r="V188">
            <v>104.39574403373786</v>
          </cell>
          <cell r="W188">
            <v>89.896335140163202</v>
          </cell>
          <cell r="X188">
            <v>81.196689804018334</v>
          </cell>
          <cell r="Y188">
            <v>72.497044467873536</v>
          </cell>
          <cell r="Z188">
            <v>69.597162689158594</v>
          </cell>
          <cell r="AA188">
            <v>66.697280910443638</v>
          </cell>
          <cell r="AB188">
            <v>63.797399131728703</v>
          </cell>
          <cell r="AC188">
            <v>1694.9808996588831</v>
          </cell>
        </row>
        <row r="189">
          <cell r="A189" t="str">
            <v>Washingon</v>
          </cell>
          <cell r="B189" t="str">
            <v>Washingon</v>
          </cell>
          <cell r="C189" t="str">
            <v>WA</v>
          </cell>
          <cell r="D189">
            <v>28533099</v>
          </cell>
          <cell r="E189">
            <v>21870793</v>
          </cell>
          <cell r="F189">
            <v>16901305</v>
          </cell>
          <cell r="G189">
            <v>67305197</v>
          </cell>
          <cell r="H189">
            <v>0.4130662301047176</v>
          </cell>
          <cell r="I189">
            <v>103.42303004162642</v>
          </cell>
          <cell r="J189">
            <v>113.76533304578901</v>
          </cell>
          <cell r="K189">
            <v>124.10763604995165</v>
          </cell>
          <cell r="L189">
            <v>134.44993905411431</v>
          </cell>
          <cell r="M189">
            <v>144.79224205827691</v>
          </cell>
          <cell r="N189">
            <v>149.96339356035827</v>
          </cell>
          <cell r="O189">
            <v>165.47684806660226</v>
          </cell>
          <cell r="P189">
            <v>175.81915107076486</v>
          </cell>
          <cell r="Q189">
            <v>180.99030257284619</v>
          </cell>
          <cell r="R189">
            <v>186.16145407492749</v>
          </cell>
          <cell r="S189">
            <v>188.74702982596821</v>
          </cell>
          <cell r="T189">
            <v>188.74702982596821</v>
          </cell>
          <cell r="U189">
            <v>188.74702982596821</v>
          </cell>
          <cell r="V189">
            <v>186.16145407492749</v>
          </cell>
          <cell r="W189">
            <v>160.30569656452096</v>
          </cell>
          <cell r="X189">
            <v>144.79224205827691</v>
          </cell>
          <cell r="Y189">
            <v>129.27878755203298</v>
          </cell>
          <cell r="Z189">
            <v>124.10763604995165</v>
          </cell>
          <cell r="AA189">
            <v>118.93648454787031</v>
          </cell>
          <cell r="AB189">
            <v>113.76533304578901</v>
          </cell>
          <cell r="AC189">
            <v>3022.5380529665308</v>
          </cell>
        </row>
        <row r="192">
          <cell r="D192">
            <v>69589473</v>
          </cell>
          <cell r="E192">
            <v>54903460</v>
          </cell>
          <cell r="F192">
            <v>38421188</v>
          </cell>
          <cell r="G192">
            <v>162940449</v>
          </cell>
        </row>
        <row r="196">
          <cell r="F196">
            <v>32727188</v>
          </cell>
        </row>
        <row r="197">
          <cell r="F197">
            <v>5694000</v>
          </cell>
        </row>
      </sheetData>
      <sheetData sheetId="3"/>
      <sheetData sheetId="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MeasureTable"/>
      <sheetName val="7PSourceSummary"/>
      <sheetName val="RPM"/>
      <sheetName val="SC-NR"/>
      <sheetName val="Accomplishments"/>
      <sheetName val="Bulb Weighting"/>
      <sheetName val="M_Input_Out"/>
      <sheetName val="M_Input"/>
      <sheetName val="LookupTable"/>
      <sheetName val="SavingsData&amp;Analysis"/>
      <sheetName val="ValidationLists"/>
    </sheetNames>
    <sheetDataSet>
      <sheetData sheetId="0"/>
      <sheetData sheetId="1"/>
      <sheetData sheetId="2"/>
      <sheetData sheetId="3"/>
      <sheetData sheetId="4">
        <row r="171">
          <cell r="X171">
            <v>63.920025372081149</v>
          </cell>
        </row>
      </sheetData>
      <sheetData sheetId="5"/>
      <sheetData sheetId="6"/>
      <sheetData sheetId="7"/>
      <sheetData sheetId="8">
        <row r="85">
          <cell r="A85" t="str">
            <v>all45lm/WGeneral Purpose and Dimmable250 to 664 lumensANY</v>
          </cell>
          <cell r="C85">
            <v>9.2535673951112773</v>
          </cell>
          <cell r="D85">
            <v>0.05</v>
          </cell>
          <cell r="E85">
            <v>1.0000000000000002E-2</v>
          </cell>
          <cell r="F85">
            <v>6.0000000000000005E-2</v>
          </cell>
          <cell r="G85">
            <v>-9.4217973700755486</v>
          </cell>
          <cell r="H85">
            <v>5.9116307018813723</v>
          </cell>
          <cell r="I85">
            <v>56.799715996846587</v>
          </cell>
          <cell r="J85">
            <v>-14.490680329552944</v>
          </cell>
          <cell r="K85">
            <v>-83.920534208921097</v>
          </cell>
          <cell r="L85">
            <v>19.242631665708664</v>
          </cell>
          <cell r="M85">
            <v>7.6851683609384672E-2</v>
          </cell>
          <cell r="N85">
            <v>2.4174778059786648E-3</v>
          </cell>
          <cell r="O85">
            <v>0.66208140021096584</v>
          </cell>
          <cell r="P85">
            <v>0.52658950822375206</v>
          </cell>
          <cell r="Q85">
            <v>0.53202318248967662</v>
          </cell>
          <cell r="R85">
            <v>0.43390399644054151</v>
          </cell>
          <cell r="S85">
            <v>0.3951087687725216</v>
          </cell>
          <cell r="T85">
            <v>0.40598285810351353</v>
          </cell>
          <cell r="U85">
            <v>0.33505375574470087</v>
          </cell>
          <cell r="V85">
            <v>0.38217955243344925</v>
          </cell>
          <cell r="W85">
            <v>0.42083741530597391</v>
          </cell>
          <cell r="X85">
            <v>0.61417569683182882</v>
          </cell>
          <cell r="Y85">
            <v>0.61998981310821033</v>
          </cell>
          <cell r="Z85">
            <v>0.68062610971012782</v>
          </cell>
          <cell r="AA85">
            <v>0</v>
          </cell>
          <cell r="AB85">
            <v>0.34539634570945732</v>
          </cell>
          <cell r="AC85">
            <v>0.26545347210369435</v>
          </cell>
          <cell r="AD85">
            <v>0.24741199732760796</v>
          </cell>
          <cell r="AE85">
            <v>0.24269900758173257</v>
          </cell>
          <cell r="AF85">
            <v>0.23580193398452295</v>
          </cell>
          <cell r="AG85">
            <v>0.22051627432302362</v>
          </cell>
          <cell r="AH85">
            <v>0.25156615418978995</v>
          </cell>
          <cell r="AI85">
            <v>0.2275786319966206</v>
          </cell>
          <cell r="AJ85">
            <v>0.26377784323669562</v>
          </cell>
          <cell r="AK85">
            <v>0.26223122703963692</v>
          </cell>
          <cell r="AL85">
            <v>0.33026297054746562</v>
          </cell>
          <cell r="AM85">
            <v>0.35231947969576582</v>
          </cell>
        </row>
        <row r="86">
          <cell r="A86" t="str">
            <v>all45lm/WGeneral Purpose and Dimmable665 to 1439 lumensANY</v>
          </cell>
          <cell r="C86">
            <v>6.6606322231935602</v>
          </cell>
          <cell r="D86">
            <v>0.05</v>
          </cell>
          <cell r="E86">
            <v>1.0000000000000002E-2</v>
          </cell>
          <cell r="F86">
            <v>6.0000000000000005E-2</v>
          </cell>
          <cell r="G86">
            <v>-2.5807318634071548</v>
          </cell>
          <cell r="H86">
            <v>4.2621750315536557</v>
          </cell>
          <cell r="I86">
            <v>78.911427982731595</v>
          </cell>
          <cell r="J86">
            <v>-14.357536712247914</v>
          </cell>
          <cell r="K86">
            <v>-37.588838027917269</v>
          </cell>
          <cell r="L86">
            <v>11.791087569174627</v>
          </cell>
          <cell r="M86">
            <v>5.5423248701591092E-2</v>
          </cell>
          <cell r="N86">
            <v>1.7400781650829629E-3</v>
          </cell>
          <cell r="O86">
            <v>0.47656006816917346</v>
          </cell>
          <cell r="P86">
            <v>0.37903425750416719</v>
          </cell>
          <cell r="Q86">
            <v>0.38294536598380879</v>
          </cell>
          <cell r="R86">
            <v>0.31232008338656303</v>
          </cell>
          <cell r="S86">
            <v>0.28439563733473455</v>
          </cell>
          <cell r="T86">
            <v>0.29222270625889396</v>
          </cell>
          <cell r="U86">
            <v>0.24116859441626648</v>
          </cell>
          <cell r="V86">
            <v>0.27508930699837558</v>
          </cell>
          <cell r="W86">
            <v>0.3029148791409168</v>
          </cell>
          <cell r="X86">
            <v>0.44207798596481129</v>
          </cell>
          <cell r="Y86">
            <v>0.44626293308480736</v>
          </cell>
          <cell r="Z86">
            <v>0.48990837854352032</v>
          </cell>
          <cell r="AA86">
            <v>0</v>
          </cell>
          <cell r="AB86">
            <v>0.24861309501253698</v>
          </cell>
          <cell r="AC86">
            <v>0.19107095399624716</v>
          </cell>
          <cell r="AD86">
            <v>0.17808486732106715</v>
          </cell>
          <cell r="AE86">
            <v>0.17469250089322411</v>
          </cell>
          <cell r="AF86">
            <v>0.16972805111015107</v>
          </cell>
          <cell r="AG86">
            <v>0.15872557466545142</v>
          </cell>
          <cell r="AH86">
            <v>0.1810749910079674</v>
          </cell>
          <cell r="AI86">
            <v>0.16380899439796776</v>
          </cell>
          <cell r="AJ86">
            <v>0.18986485183595583</v>
          </cell>
          <cell r="AK86">
            <v>0.18875161180222738</v>
          </cell>
          <cell r="AL86">
            <v>0.23772023154207789</v>
          </cell>
          <cell r="AM86">
            <v>0.25359630282264645</v>
          </cell>
        </row>
        <row r="87">
          <cell r="A87" t="str">
            <v>all45lm/WGeneral Purpose and Dimmable1440 to 2600 lumensANY</v>
          </cell>
          <cell r="C87">
            <v>10.706097465232817</v>
          </cell>
          <cell r="D87">
            <v>6.6278200161046463E-2</v>
          </cell>
          <cell r="E87">
            <v>1.3255640032209293E-2</v>
          </cell>
          <cell r="F87">
            <v>7.9533840193255753E-2</v>
          </cell>
          <cell r="G87">
            <v>-3.315205682037516</v>
          </cell>
          <cell r="H87">
            <v>6.8643147471746619</v>
          </cell>
          <cell r="I87">
            <v>65.07660166138507</v>
          </cell>
          <cell r="J87">
            <v>-14.440841832285074</v>
          </cell>
          <cell r="K87">
            <v>-31.956099827311345</v>
          </cell>
          <cell r="L87">
            <v>11.376141189393392</v>
          </cell>
          <cell r="M87">
            <v>8.9288054650060303E-2</v>
          </cell>
          <cell r="N87">
            <v>2.7969486691714462E-3</v>
          </cell>
          <cell r="O87">
            <v>0.76600814560676544</v>
          </cell>
          <cell r="P87">
            <v>0.60924812653236338</v>
          </cell>
          <cell r="Q87">
            <v>0.6155347232362518</v>
          </cell>
          <cell r="R87">
            <v>0.5020137940423578</v>
          </cell>
          <cell r="S87">
            <v>0.45712888956550196</v>
          </cell>
          <cell r="T87">
            <v>0.46970988187391194</v>
          </cell>
          <cell r="U87">
            <v>0.3876470567437782</v>
          </cell>
          <cell r="V87">
            <v>0.4421701774964335</v>
          </cell>
          <cell r="W87">
            <v>0.48689615506152989</v>
          </cell>
          <cell r="X87">
            <v>0.7105826964131351</v>
          </cell>
          <cell r="Y87">
            <v>0.71730945301103066</v>
          </cell>
          <cell r="Z87">
            <v>0.78746381333847149</v>
          </cell>
          <cell r="AA87">
            <v>0</v>
          </cell>
          <cell r="AB87">
            <v>0.39961312036850744</v>
          </cell>
          <cell r="AC87">
            <v>0.30712163466038461</v>
          </cell>
          <cell r="AD87">
            <v>0.28624819427550507</v>
          </cell>
          <cell r="AE87">
            <v>0.28079540775355871</v>
          </cell>
          <cell r="AF87">
            <v>0.27281570230551494</v>
          </cell>
          <cell r="AG87">
            <v>0.25513065661785428</v>
          </cell>
          <cell r="AH87">
            <v>0.29105442806117809</v>
          </cell>
          <cell r="AI87">
            <v>0.26330159074081855</v>
          </cell>
          <cell r="AJ87">
            <v>0.30518298276542744</v>
          </cell>
          <cell r="AK87">
            <v>0.30339359462569593</v>
          </cell>
          <cell r="AL87">
            <v>0.38210426323868174</v>
          </cell>
          <cell r="AM87">
            <v>0.40762297689815702</v>
          </cell>
        </row>
      </sheetData>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A1226-9032-4946-90E3-7EAA6645E610}">
  <dimension ref="C1:F22"/>
  <sheetViews>
    <sheetView workbookViewId="0">
      <selection activeCell="E28" sqref="E28"/>
    </sheetView>
  </sheetViews>
  <sheetFormatPr defaultRowHeight="12.75" x14ac:dyDescent="0.35"/>
  <cols>
    <col min="3" max="3" width="38.59765625" customWidth="1"/>
    <col min="4" max="6" width="20.59765625" customWidth="1"/>
  </cols>
  <sheetData>
    <row r="1" spans="3:6" ht="17.649999999999999" x14ac:dyDescent="0.5">
      <c r="C1" s="39" t="s">
        <v>37</v>
      </c>
    </row>
    <row r="3" spans="3:6" ht="52.5" x14ac:dyDescent="0.35">
      <c r="C3" s="40" t="s">
        <v>38</v>
      </c>
      <c r="D3" s="41" t="s">
        <v>39</v>
      </c>
      <c r="E3" s="41" t="s">
        <v>40</v>
      </c>
      <c r="F3" s="41" t="s">
        <v>41</v>
      </c>
    </row>
    <row r="4" spans="3:6" x14ac:dyDescent="0.35">
      <c r="C4" s="42" t="s">
        <v>17</v>
      </c>
      <c r="D4" s="43">
        <v>5461691</v>
      </c>
      <c r="E4" s="43">
        <v>5461691</v>
      </c>
      <c r="F4" s="43">
        <v>5461691</v>
      </c>
    </row>
    <row r="5" spans="3:6" x14ac:dyDescent="0.35">
      <c r="C5" s="44" t="s">
        <v>8</v>
      </c>
      <c r="D5" s="43">
        <v>-195350</v>
      </c>
      <c r="E5" s="43">
        <v>-195350</v>
      </c>
      <c r="F5" s="43">
        <v>-195350</v>
      </c>
    </row>
    <row r="6" spans="3:6" x14ac:dyDescent="0.35">
      <c r="C6" s="44" t="s">
        <v>7</v>
      </c>
      <c r="D6" s="43">
        <v>-44747</v>
      </c>
      <c r="E6" s="43">
        <v>-44747</v>
      </c>
      <c r="F6" s="43">
        <v>-44747</v>
      </c>
    </row>
    <row r="7" spans="3:6" ht="13.15" x14ac:dyDescent="0.35">
      <c r="C7" s="45" t="s">
        <v>3</v>
      </c>
      <c r="D7" s="46">
        <v>5221594</v>
      </c>
      <c r="E7" s="46">
        <v>5221594</v>
      </c>
      <c r="F7" s="46">
        <v>5221594</v>
      </c>
    </row>
    <row r="8" spans="3:6" x14ac:dyDescent="0.35">
      <c r="C8" s="47"/>
      <c r="D8" s="43"/>
      <c r="E8" s="43"/>
      <c r="F8" s="43"/>
    </row>
    <row r="9" spans="3:6" ht="13.15" x14ac:dyDescent="0.35">
      <c r="C9" s="48" t="s">
        <v>42</v>
      </c>
      <c r="D9" s="43"/>
      <c r="E9" s="43"/>
      <c r="F9" s="43"/>
    </row>
    <row r="10" spans="3:6" x14ac:dyDescent="0.35">
      <c r="C10" s="49" t="s">
        <v>43</v>
      </c>
      <c r="D10" s="50">
        <v>3224185.0745000001</v>
      </c>
      <c r="E10" s="50">
        <v>3335423.5004752227</v>
      </c>
      <c r="F10" s="50">
        <v>1789076.0745000003</v>
      </c>
    </row>
    <row r="11" spans="3:6" x14ac:dyDescent="0.35">
      <c r="C11" s="49" t="s">
        <v>44</v>
      </c>
      <c r="D11" s="50">
        <v>267391.79350000003</v>
      </c>
      <c r="E11" s="50">
        <v>267391.79350000003</v>
      </c>
      <c r="F11" s="50">
        <v>229430.33750000002</v>
      </c>
    </row>
    <row r="12" spans="3:6" x14ac:dyDescent="0.35">
      <c r="C12" s="49" t="s">
        <v>45</v>
      </c>
      <c r="D12" s="50">
        <v>165876.44615100001</v>
      </c>
      <c r="E12" s="50">
        <v>165876.44615100001</v>
      </c>
      <c r="F12" s="50">
        <v>149279.46965099999</v>
      </c>
    </row>
    <row r="13" spans="3:6" x14ac:dyDescent="0.35">
      <c r="C13" s="49" t="s">
        <v>46</v>
      </c>
      <c r="D13" s="50">
        <v>534</v>
      </c>
      <c r="E13" s="50">
        <v>534</v>
      </c>
      <c r="F13" s="50">
        <v>534</v>
      </c>
    </row>
    <row r="14" spans="3:6" ht="13.15" x14ac:dyDescent="0.35">
      <c r="C14" s="51" t="s">
        <v>47</v>
      </c>
      <c r="D14" s="52">
        <v>3657987.3141510002</v>
      </c>
      <c r="E14" s="52">
        <v>3769225.7401262228</v>
      </c>
      <c r="F14" s="52">
        <v>2168319.8816510006</v>
      </c>
    </row>
    <row r="15" spans="3:6" ht="13.15" x14ac:dyDescent="0.35">
      <c r="C15" s="51"/>
      <c r="D15" s="52"/>
      <c r="E15" s="52"/>
      <c r="F15" s="52"/>
    </row>
    <row r="16" spans="3:6" ht="13.15" x14ac:dyDescent="0.35">
      <c r="C16" s="51" t="s">
        <v>48</v>
      </c>
      <c r="D16" s="52"/>
      <c r="E16" s="52"/>
      <c r="F16" s="52"/>
    </row>
    <row r="17" spans="3:6" x14ac:dyDescent="0.35">
      <c r="C17" s="53" t="s">
        <v>44</v>
      </c>
      <c r="D17" s="50">
        <v>139907.20649999997</v>
      </c>
      <c r="E17" s="50">
        <v>139907.20649999997</v>
      </c>
      <c r="F17" s="50">
        <v>120044.66249999998</v>
      </c>
    </row>
    <row r="18" spans="3:6" x14ac:dyDescent="0.35">
      <c r="C18" s="53" t="s">
        <v>45</v>
      </c>
      <c r="D18" s="50">
        <v>86791.407848999981</v>
      </c>
      <c r="E18" s="50">
        <v>86791.407848999981</v>
      </c>
      <c r="F18" s="50">
        <v>78107.384348999985</v>
      </c>
    </row>
    <row r="19" spans="3:6" ht="13.15" x14ac:dyDescent="0.35">
      <c r="C19" s="51" t="s">
        <v>49</v>
      </c>
      <c r="D19" s="52">
        <v>226698.61434899995</v>
      </c>
      <c r="E19" s="52">
        <v>226698.61434899995</v>
      </c>
      <c r="F19" s="52">
        <v>198152.04684899998</v>
      </c>
    </row>
    <row r="20" spans="3:6" ht="13.15" x14ac:dyDescent="0.35">
      <c r="C20" s="51"/>
      <c r="D20" s="52"/>
      <c r="E20" s="52"/>
      <c r="F20" s="52"/>
    </row>
    <row r="21" spans="3:6" ht="13.15" x14ac:dyDescent="0.35">
      <c r="C21" s="51" t="s">
        <v>50</v>
      </c>
      <c r="D21" s="52">
        <v>3884685.9285000004</v>
      </c>
      <c r="E21" s="52">
        <v>3995924.354475223</v>
      </c>
      <c r="F21" s="52">
        <v>2366471.9285000004</v>
      </c>
    </row>
    <row r="22" spans="3:6" ht="13.15" x14ac:dyDescent="0.35">
      <c r="C22" s="51" t="s">
        <v>51</v>
      </c>
      <c r="D22" s="54">
        <v>0.7439655263316145</v>
      </c>
      <c r="E22" s="54">
        <v>0.76526906428864883</v>
      </c>
      <c r="F22" s="54">
        <v>0.45320871911910432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669135-65D1-4B67-BE67-DA8EBFEFE3DA}">
  <dimension ref="A4:E28"/>
  <sheetViews>
    <sheetView topLeftCell="A13" workbookViewId="0">
      <selection activeCell="F41" sqref="F41"/>
    </sheetView>
  </sheetViews>
  <sheetFormatPr defaultRowHeight="12.75" x14ac:dyDescent="0.35"/>
  <cols>
    <col min="1" max="3" width="11.265625" customWidth="1"/>
  </cols>
  <sheetData>
    <row r="4" spans="1:5" s="2" customFormat="1" ht="51" x14ac:dyDescent="0.35">
      <c r="B4" s="2" t="s">
        <v>1</v>
      </c>
      <c r="C4" s="2" t="s">
        <v>52</v>
      </c>
    </row>
    <row r="5" spans="1:5" x14ac:dyDescent="0.35">
      <c r="A5" s="3"/>
      <c r="B5">
        <v>2022</v>
      </c>
      <c r="C5" s="1">
        <v>0.4</v>
      </c>
      <c r="D5" s="4"/>
      <c r="E5" s="4"/>
    </row>
    <row r="6" spans="1:5" x14ac:dyDescent="0.35">
      <c r="A6" s="3"/>
      <c r="B6">
        <v>2023</v>
      </c>
      <c r="C6" s="1">
        <v>0.4</v>
      </c>
    </row>
    <row r="7" spans="1:5" x14ac:dyDescent="0.35">
      <c r="A7" s="3"/>
      <c r="B7">
        <v>2024</v>
      </c>
      <c r="C7" s="1">
        <v>0.45</v>
      </c>
    </row>
    <row r="8" spans="1:5" x14ac:dyDescent="0.35">
      <c r="A8" s="3"/>
      <c r="B8">
        <v>2025</v>
      </c>
      <c r="C8" s="1">
        <v>0.45</v>
      </c>
    </row>
    <row r="9" spans="1:5" x14ac:dyDescent="0.35">
      <c r="A9" s="3"/>
      <c r="B9">
        <v>2026</v>
      </c>
      <c r="C9" s="1">
        <v>0.5</v>
      </c>
    </row>
    <row r="10" spans="1:5" x14ac:dyDescent="0.35">
      <c r="A10" s="3"/>
      <c r="B10">
        <v>2027</v>
      </c>
      <c r="C10" s="1">
        <v>0.5</v>
      </c>
    </row>
    <row r="11" spans="1:5" x14ac:dyDescent="0.35">
      <c r="A11" s="3"/>
      <c r="B11">
        <v>2028</v>
      </c>
      <c r="C11" s="1">
        <v>0.55000000000000004</v>
      </c>
    </row>
    <row r="12" spans="1:5" x14ac:dyDescent="0.35">
      <c r="A12" s="3"/>
      <c r="B12">
        <v>2029</v>
      </c>
      <c r="C12" s="1">
        <v>0.55000000000000004</v>
      </c>
    </row>
    <row r="13" spans="1:5" x14ac:dyDescent="0.35">
      <c r="A13" s="3"/>
      <c r="B13">
        <v>2030</v>
      </c>
      <c r="C13" s="1">
        <v>1</v>
      </c>
    </row>
    <row r="14" spans="1:5" x14ac:dyDescent="0.35">
      <c r="A14" s="3"/>
      <c r="B14">
        <v>2031</v>
      </c>
      <c r="C14" s="1">
        <v>1</v>
      </c>
    </row>
    <row r="15" spans="1:5" x14ac:dyDescent="0.35">
      <c r="A15" s="3"/>
      <c r="B15">
        <v>2032</v>
      </c>
      <c r="C15" s="1">
        <v>1</v>
      </c>
    </row>
    <row r="16" spans="1:5" x14ac:dyDescent="0.35">
      <c r="A16" s="3"/>
      <c r="B16">
        <v>2033</v>
      </c>
      <c r="C16" s="1">
        <v>1</v>
      </c>
    </row>
    <row r="17" spans="1:3" x14ac:dyDescent="0.35">
      <c r="A17" s="3"/>
      <c r="B17">
        <v>2034</v>
      </c>
      <c r="C17" s="1">
        <v>1</v>
      </c>
    </row>
    <row r="18" spans="1:3" x14ac:dyDescent="0.35">
      <c r="A18" s="3"/>
      <c r="B18">
        <v>2035</v>
      </c>
      <c r="C18" s="1">
        <v>1</v>
      </c>
    </row>
    <row r="19" spans="1:3" x14ac:dyDescent="0.35">
      <c r="A19" s="3"/>
      <c r="B19">
        <v>2036</v>
      </c>
      <c r="C19" s="1">
        <v>1</v>
      </c>
    </row>
    <row r="20" spans="1:3" x14ac:dyDescent="0.35">
      <c r="A20" s="3"/>
      <c r="B20">
        <v>2037</v>
      </c>
      <c r="C20" s="1">
        <v>1</v>
      </c>
    </row>
    <row r="21" spans="1:3" x14ac:dyDescent="0.35">
      <c r="A21" s="3"/>
      <c r="B21">
        <v>2038</v>
      </c>
      <c r="C21" s="1">
        <v>1</v>
      </c>
    </row>
    <row r="22" spans="1:3" x14ac:dyDescent="0.35">
      <c r="A22" s="3"/>
      <c r="B22">
        <v>2039</v>
      </c>
      <c r="C22" s="1">
        <v>1</v>
      </c>
    </row>
    <row r="23" spans="1:3" x14ac:dyDescent="0.35">
      <c r="A23" s="3"/>
      <c r="B23">
        <v>2040</v>
      </c>
      <c r="C23" s="1">
        <v>1</v>
      </c>
    </row>
    <row r="24" spans="1:3" x14ac:dyDescent="0.35">
      <c r="A24" s="3"/>
      <c r="B24">
        <v>2041</v>
      </c>
      <c r="C24" s="1">
        <v>1</v>
      </c>
    </row>
    <row r="25" spans="1:3" x14ac:dyDescent="0.35">
      <c r="A25" s="3"/>
      <c r="B25">
        <v>2042</v>
      </c>
      <c r="C25" s="1">
        <v>1</v>
      </c>
    </row>
    <row r="26" spans="1:3" x14ac:dyDescent="0.35">
      <c r="A26" s="3"/>
      <c r="B26">
        <v>2043</v>
      </c>
      <c r="C26" s="1">
        <v>1</v>
      </c>
    </row>
    <row r="27" spans="1:3" x14ac:dyDescent="0.35">
      <c r="A27" s="3"/>
      <c r="B27">
        <v>2044</v>
      </c>
      <c r="C27" s="1">
        <v>1</v>
      </c>
    </row>
    <row r="28" spans="1:3" x14ac:dyDescent="0.35">
      <c r="A28" s="3"/>
      <c r="B28">
        <v>2045</v>
      </c>
      <c r="C28" s="1">
        <v>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8C92A-A886-4944-A9AF-0B457BBAD7FF}">
  <dimension ref="B1:G10"/>
  <sheetViews>
    <sheetView workbookViewId="0">
      <selection activeCell="G11" sqref="G11"/>
    </sheetView>
  </sheetViews>
  <sheetFormatPr defaultRowHeight="12.75" x14ac:dyDescent="0.35"/>
  <cols>
    <col min="2" max="2" width="26.73046875" bestFit="1" customWidth="1"/>
    <col min="3" max="7" width="12.1328125" customWidth="1"/>
  </cols>
  <sheetData>
    <row r="1" spans="2:7" x14ac:dyDescent="0.35">
      <c r="B1" t="s">
        <v>53</v>
      </c>
    </row>
    <row r="4" spans="2:7" ht="15" x14ac:dyDescent="0.35">
      <c r="B4" s="8"/>
      <c r="C4" s="8">
        <v>2022</v>
      </c>
      <c r="D4" s="8">
        <v>2023</v>
      </c>
      <c r="E4" s="8">
        <v>2024</v>
      </c>
      <c r="F4" s="8">
        <v>2025</v>
      </c>
      <c r="G4" s="8" t="s">
        <v>10</v>
      </c>
    </row>
    <row r="5" spans="2:7" x14ac:dyDescent="0.35">
      <c r="B5" s="9" t="s">
        <v>3</v>
      </c>
      <c r="C5" s="55">
        <v>5666821.2619355647</v>
      </c>
      <c r="D5" s="55">
        <v>5695405.9756946834</v>
      </c>
      <c r="E5" s="55">
        <v>5718979.552970157</v>
      </c>
      <c r="F5" s="55">
        <v>5740232.0036632698</v>
      </c>
      <c r="G5" s="55">
        <f>SUM(C5:F5)</f>
        <v>22821438.794263676</v>
      </c>
    </row>
    <row r="6" spans="2:7" x14ac:dyDescent="0.35">
      <c r="B6" s="44" t="s">
        <v>8</v>
      </c>
      <c r="C6" s="55">
        <v>-182565.33837378025</v>
      </c>
      <c r="D6" s="55">
        <v>-182565.33809745312</v>
      </c>
      <c r="E6" s="55">
        <v>-183155.99807894233</v>
      </c>
      <c r="F6" s="55">
        <v>-182565.33886229995</v>
      </c>
      <c r="G6" s="55">
        <f t="shared" ref="G6:G8" si="0">SUM(C6:F6)</f>
        <v>-730852.01341247559</v>
      </c>
    </row>
    <row r="7" spans="2:7" x14ac:dyDescent="0.35">
      <c r="B7" s="44" t="s">
        <v>7</v>
      </c>
      <c r="C7" s="55">
        <v>-50592.545532226533</v>
      </c>
      <c r="D7" s="55">
        <v>-50592.545532226533</v>
      </c>
      <c r="E7" s="55">
        <v>-50614.515258789033</v>
      </c>
      <c r="F7" s="55">
        <v>-50592.545532226533</v>
      </c>
      <c r="G7" s="55">
        <f t="shared" si="0"/>
        <v>-202392.15185546863</v>
      </c>
    </row>
    <row r="8" spans="2:7" x14ac:dyDescent="0.35">
      <c r="B8" s="9" t="s">
        <v>4</v>
      </c>
      <c r="C8" s="55">
        <f>SUM(C5:C7)</f>
        <v>5433663.3780295579</v>
      </c>
      <c r="D8" s="55">
        <f t="shared" ref="D8:F8" si="1">SUM(D5:D7)</f>
        <v>5462248.0920650037</v>
      </c>
      <c r="E8" s="55">
        <f t="shared" si="1"/>
        <v>5485209.0396324256</v>
      </c>
      <c r="F8" s="55">
        <f t="shared" si="1"/>
        <v>5507074.1192687433</v>
      </c>
      <c r="G8" s="55">
        <f t="shared" si="0"/>
        <v>21888194.628995731</v>
      </c>
    </row>
    <row r="9" spans="2:7" x14ac:dyDescent="0.35">
      <c r="B9" s="44" t="s">
        <v>2</v>
      </c>
      <c r="C9" s="10">
        <v>40</v>
      </c>
      <c r="D9" s="10">
        <v>40</v>
      </c>
      <c r="E9" s="10">
        <v>45</v>
      </c>
      <c r="F9" s="10">
        <v>45</v>
      </c>
      <c r="G9" s="11">
        <f>AVERAGE(C9:F9)</f>
        <v>42.5</v>
      </c>
    </row>
    <row r="10" spans="2:7" ht="13.15" x14ac:dyDescent="0.4">
      <c r="B10" s="12" t="s">
        <v>9</v>
      </c>
      <c r="C10" s="56">
        <f>C8*(C9/100)</f>
        <v>2173465.3512118231</v>
      </c>
      <c r="D10" s="56">
        <f t="shared" ref="D10:E10" si="2">D8*(D9/100)</f>
        <v>2184899.2368260017</v>
      </c>
      <c r="E10" s="56">
        <f t="shared" si="2"/>
        <v>2468344.0678345915</v>
      </c>
      <c r="F10" s="56">
        <f>F8*(F9/100)</f>
        <v>2478183.3536709347</v>
      </c>
      <c r="G10" s="56">
        <f>SUM(C10:F10)</f>
        <v>9304892.00954335</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355727-2B5D-43B8-B1B0-DEE07C80FEB3}">
  <dimension ref="A2:B18"/>
  <sheetViews>
    <sheetView workbookViewId="0">
      <selection activeCell="L42" sqref="L42"/>
    </sheetView>
  </sheetViews>
  <sheetFormatPr defaultRowHeight="12.75" x14ac:dyDescent="0.35"/>
  <sheetData>
    <row r="2" spans="1:2" x14ac:dyDescent="0.35">
      <c r="A2" s="2" t="s">
        <v>1</v>
      </c>
      <c r="B2" t="s">
        <v>6</v>
      </c>
    </row>
    <row r="3" spans="1:2" x14ac:dyDescent="0.35">
      <c r="A3">
        <v>2030</v>
      </c>
      <c r="B3" s="1">
        <v>0.2</v>
      </c>
    </row>
    <row r="4" spans="1:2" x14ac:dyDescent="0.35">
      <c r="A4">
        <v>2031</v>
      </c>
      <c r="B4" s="1">
        <v>0.2</v>
      </c>
    </row>
    <row r="5" spans="1:2" x14ac:dyDescent="0.35">
      <c r="A5">
        <v>2032</v>
      </c>
      <c r="B5" s="1">
        <v>0.2</v>
      </c>
    </row>
    <row r="6" spans="1:2" x14ac:dyDescent="0.35">
      <c r="A6">
        <v>2033</v>
      </c>
      <c r="B6" s="1">
        <v>0.2</v>
      </c>
    </row>
    <row r="7" spans="1:2" x14ac:dyDescent="0.35">
      <c r="A7">
        <v>2034</v>
      </c>
      <c r="B7" s="1">
        <v>0.15</v>
      </c>
    </row>
    <row r="8" spans="1:2" x14ac:dyDescent="0.35">
      <c r="A8">
        <v>2035</v>
      </c>
      <c r="B8" s="1">
        <v>0.15</v>
      </c>
    </row>
    <row r="9" spans="1:2" x14ac:dyDescent="0.35">
      <c r="A9">
        <v>2036</v>
      </c>
      <c r="B9" s="1">
        <v>0.15</v>
      </c>
    </row>
    <row r="10" spans="1:2" x14ac:dyDescent="0.35">
      <c r="A10">
        <v>2037</v>
      </c>
      <c r="B10" s="1">
        <v>0.15</v>
      </c>
    </row>
    <row r="11" spans="1:2" x14ac:dyDescent="0.35">
      <c r="A11">
        <v>2038</v>
      </c>
      <c r="B11" s="1">
        <v>0.1</v>
      </c>
    </row>
    <row r="12" spans="1:2" x14ac:dyDescent="0.35">
      <c r="A12">
        <v>2039</v>
      </c>
      <c r="B12" s="1">
        <v>0.1</v>
      </c>
    </row>
    <row r="13" spans="1:2" x14ac:dyDescent="0.35">
      <c r="A13">
        <v>2040</v>
      </c>
      <c r="B13" s="1">
        <v>0.1</v>
      </c>
    </row>
    <row r="14" spans="1:2" x14ac:dyDescent="0.35">
      <c r="A14">
        <v>2041</v>
      </c>
      <c r="B14" s="1">
        <v>0.1</v>
      </c>
    </row>
    <row r="15" spans="1:2" x14ac:dyDescent="0.35">
      <c r="A15">
        <v>2042</v>
      </c>
      <c r="B15" s="1">
        <v>0.05</v>
      </c>
    </row>
    <row r="16" spans="1:2" x14ac:dyDescent="0.35">
      <c r="A16">
        <v>2043</v>
      </c>
      <c r="B16" s="1">
        <v>0.05</v>
      </c>
    </row>
    <row r="17" spans="1:2" x14ac:dyDescent="0.35">
      <c r="A17">
        <v>2044</v>
      </c>
      <c r="B17" s="1">
        <v>0.05</v>
      </c>
    </row>
    <row r="18" spans="1:2" x14ac:dyDescent="0.35">
      <c r="A18">
        <v>2045</v>
      </c>
      <c r="B18" s="1">
        <v>0</v>
      </c>
    </row>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B2570-8BC5-4DD5-BB7F-9E26A244492F}">
  <dimension ref="A1:F7"/>
  <sheetViews>
    <sheetView workbookViewId="0">
      <selection activeCell="F22" sqref="F22"/>
    </sheetView>
  </sheetViews>
  <sheetFormatPr defaultRowHeight="12.75" x14ac:dyDescent="0.35"/>
  <cols>
    <col min="1" max="1" width="25.1328125" customWidth="1"/>
    <col min="2" max="6" width="17.59765625" customWidth="1"/>
  </cols>
  <sheetData>
    <row r="1" spans="1:6" x14ac:dyDescent="0.35">
      <c r="A1" t="s">
        <v>30</v>
      </c>
    </row>
    <row r="3" spans="1:6" ht="13.15" thickBot="1" x14ac:dyDescent="0.4"/>
    <row r="4" spans="1:6" ht="13.5" thickBot="1" x14ac:dyDescent="0.4">
      <c r="A4" s="13"/>
      <c r="B4" s="14">
        <v>2022</v>
      </c>
      <c r="C4" s="14">
        <v>2023</v>
      </c>
      <c r="D4" s="14">
        <v>2024</v>
      </c>
      <c r="E4" s="14">
        <v>2025</v>
      </c>
      <c r="F4" s="14" t="s">
        <v>10</v>
      </c>
    </row>
    <row r="5" spans="1:6" ht="17.850000000000001" customHeight="1" thickBot="1" x14ac:dyDescent="0.4">
      <c r="A5" s="26" t="s">
        <v>11</v>
      </c>
      <c r="B5" s="27">
        <v>51076</v>
      </c>
      <c r="C5" s="27">
        <v>51076</v>
      </c>
      <c r="D5" s="27">
        <v>51076</v>
      </c>
      <c r="E5" s="27">
        <v>51076</v>
      </c>
      <c r="F5" s="27">
        <v>204305</v>
      </c>
    </row>
    <row r="6" spans="1:6" ht="17.850000000000001" customHeight="1" thickBot="1" x14ac:dyDescent="0.4">
      <c r="A6" s="26" t="s">
        <v>12</v>
      </c>
      <c r="B6" s="27">
        <v>2554</v>
      </c>
      <c r="C6" s="27">
        <v>2554</v>
      </c>
      <c r="D6" s="27">
        <v>2554</v>
      </c>
      <c r="E6" s="27">
        <v>2554</v>
      </c>
      <c r="F6" s="27">
        <v>10215</v>
      </c>
    </row>
    <row r="7" spans="1:6" ht="17.850000000000001" customHeight="1" thickBot="1" x14ac:dyDescent="0.4">
      <c r="A7" s="26" t="s">
        <v>13</v>
      </c>
      <c r="B7" s="27">
        <v>53630</v>
      </c>
      <c r="C7" s="27">
        <v>53630</v>
      </c>
      <c r="D7" s="27">
        <v>53630</v>
      </c>
      <c r="E7" s="27">
        <v>53630</v>
      </c>
      <c r="F7" s="27">
        <v>214520</v>
      </c>
    </row>
  </sheetData>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92016E-DD8E-44BF-A75D-35A84503193D}">
  <dimension ref="A8:J31"/>
  <sheetViews>
    <sheetView workbookViewId="0">
      <selection activeCell="N26" sqref="N26"/>
    </sheetView>
  </sheetViews>
  <sheetFormatPr defaultRowHeight="12.75" x14ac:dyDescent="0.35"/>
  <cols>
    <col min="1" max="1" width="12.3984375" bestFit="1" customWidth="1"/>
    <col min="2" max="2" width="12" bestFit="1" customWidth="1"/>
    <col min="4" max="5" width="11.265625" bestFit="1" customWidth="1"/>
  </cols>
  <sheetData>
    <row r="8" spans="1:6" x14ac:dyDescent="0.35">
      <c r="A8" s="5"/>
      <c r="B8" s="5"/>
      <c r="C8" s="5"/>
    </row>
    <row r="9" spans="1:6" x14ac:dyDescent="0.35">
      <c r="A9" s="5"/>
      <c r="B9" s="5"/>
      <c r="C9" s="5"/>
    </row>
    <row r="10" spans="1:6" x14ac:dyDescent="0.35">
      <c r="A10" s="5"/>
      <c r="B10" s="5"/>
      <c r="C10" s="5"/>
    </row>
    <row r="11" spans="1:6" x14ac:dyDescent="0.35">
      <c r="A11" t="s">
        <v>14</v>
      </c>
      <c r="D11" t="s">
        <v>15</v>
      </c>
      <c r="E11" t="s">
        <v>16</v>
      </c>
    </row>
    <row r="12" spans="1:6" x14ac:dyDescent="0.35">
      <c r="A12" s="15">
        <v>31.774860772092531</v>
      </c>
      <c r="C12">
        <v>2022</v>
      </c>
      <c r="D12" s="6">
        <f t="shared" ref="D12:D21" si="0">A12*1000</f>
        <v>31774.860772092532</v>
      </c>
      <c r="E12" s="6">
        <f>((510.7624258*1000)/10)</f>
        <v>51076.242580000006</v>
      </c>
    </row>
    <row r="13" spans="1:6" x14ac:dyDescent="0.35">
      <c r="A13" s="15">
        <v>69.361751622593658</v>
      </c>
      <c r="C13">
        <v>2023</v>
      </c>
      <c r="D13" s="6">
        <f t="shared" si="0"/>
        <v>69361.751622593656</v>
      </c>
      <c r="E13" s="6">
        <f>((510.7624258*1000)/10)+E12</f>
        <v>102152.48516000001</v>
      </c>
      <c r="F13" s="6"/>
    </row>
    <row r="14" spans="1:6" x14ac:dyDescent="0.35">
      <c r="A14" s="15">
        <v>111.26657300430811</v>
      </c>
      <c r="C14">
        <v>2024</v>
      </c>
      <c r="D14" s="6">
        <f t="shared" si="0"/>
        <v>111266.57300430811</v>
      </c>
      <c r="E14" s="6">
        <f t="shared" ref="E14:E21" si="1">((510.7624258*1000)/10)+E13</f>
        <v>153228.72774</v>
      </c>
      <c r="F14" s="6"/>
    </row>
    <row r="15" spans="1:6" x14ac:dyDescent="0.35">
      <c r="A15" s="15">
        <v>160.44022836954792</v>
      </c>
      <c r="C15">
        <v>2025</v>
      </c>
      <c r="D15" s="6">
        <f t="shared" si="0"/>
        <v>160440.22836954793</v>
      </c>
      <c r="E15" s="6">
        <f t="shared" si="1"/>
        <v>204304.97032000002</v>
      </c>
      <c r="F15" s="6"/>
    </row>
    <row r="16" spans="1:6" x14ac:dyDescent="0.35">
      <c r="A16" s="15">
        <v>215.83857981781233</v>
      </c>
      <c r="C16">
        <v>2026</v>
      </c>
      <c r="D16" s="6">
        <f t="shared" si="0"/>
        <v>215838.57981781234</v>
      </c>
      <c r="E16" s="6">
        <f t="shared" si="1"/>
        <v>255381.21290000004</v>
      </c>
      <c r="F16" s="6"/>
    </row>
    <row r="17" spans="1:10" x14ac:dyDescent="0.35">
      <c r="A17" s="15">
        <v>275.62604740842983</v>
      </c>
      <c r="C17">
        <v>2027</v>
      </c>
      <c r="D17" s="6">
        <f t="shared" si="0"/>
        <v>275626.04740842985</v>
      </c>
      <c r="E17" s="6">
        <f t="shared" si="1"/>
        <v>306457.45548000006</v>
      </c>
    </row>
    <row r="18" spans="1:10" x14ac:dyDescent="0.35">
      <c r="A18" s="15">
        <v>337.95491846171547</v>
      </c>
      <c r="C18">
        <v>2028</v>
      </c>
      <c r="D18" s="6">
        <f t="shared" si="0"/>
        <v>337954.91846171545</v>
      </c>
      <c r="E18" s="6">
        <f t="shared" si="1"/>
        <v>357533.69806000008</v>
      </c>
    </row>
    <row r="19" spans="1:10" x14ac:dyDescent="0.35">
      <c r="A19" s="15">
        <v>398.8564112272602</v>
      </c>
      <c r="C19">
        <v>2029</v>
      </c>
      <c r="D19" s="6">
        <f t="shared" si="0"/>
        <v>398856.41122726019</v>
      </c>
      <c r="E19" s="6">
        <f t="shared" si="1"/>
        <v>408609.9406400001</v>
      </c>
    </row>
    <row r="20" spans="1:10" x14ac:dyDescent="0.35">
      <c r="A20" s="15">
        <v>457.19731837351162</v>
      </c>
      <c r="C20">
        <v>2030</v>
      </c>
      <c r="D20" s="6">
        <f t="shared" si="0"/>
        <v>457197.3183735116</v>
      </c>
      <c r="E20" s="6">
        <f t="shared" si="1"/>
        <v>459686.18322000012</v>
      </c>
    </row>
    <row r="21" spans="1:10" x14ac:dyDescent="0.35">
      <c r="A21" s="15">
        <v>510.76242583901609</v>
      </c>
      <c r="C21">
        <v>2031</v>
      </c>
      <c r="D21" s="6">
        <f t="shared" si="0"/>
        <v>510762.4258390161</v>
      </c>
      <c r="E21" s="6">
        <f t="shared" si="1"/>
        <v>510762.42580000014</v>
      </c>
    </row>
    <row r="22" spans="1:10" x14ac:dyDescent="0.35">
      <c r="D22" s="7"/>
    </row>
    <row r="31" spans="1:10" x14ac:dyDescent="0.35">
      <c r="J31" t="s">
        <v>36</v>
      </c>
    </row>
  </sheetData>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C0EE61-2118-4AFE-B1C3-8DC90D983601}">
  <dimension ref="A2:C8"/>
  <sheetViews>
    <sheetView workbookViewId="0">
      <selection activeCell="L20" sqref="L20"/>
    </sheetView>
  </sheetViews>
  <sheetFormatPr defaultRowHeight="12.75" x14ac:dyDescent="0.35"/>
  <cols>
    <col min="1" max="1" width="21.59765625" style="35" customWidth="1"/>
    <col min="2" max="2" width="13" customWidth="1"/>
    <col min="3" max="3" width="16.73046875" customWidth="1"/>
  </cols>
  <sheetData>
    <row r="2" spans="1:3" ht="13.15" thickBot="1" x14ac:dyDescent="0.4"/>
    <row r="3" spans="1:3" s="34" customFormat="1" ht="25.5" customHeight="1" thickTop="1" thickBot="1" x14ac:dyDescent="0.4">
      <c r="A3" s="36" t="s">
        <v>31</v>
      </c>
      <c r="B3" s="32" t="s">
        <v>32</v>
      </c>
      <c r="C3" s="33" t="s">
        <v>33</v>
      </c>
    </row>
    <row r="4" spans="1:3" ht="23.45" customHeight="1" thickBot="1" x14ac:dyDescent="0.4">
      <c r="A4" s="37" t="s">
        <v>34</v>
      </c>
      <c r="B4" s="28">
        <v>2025</v>
      </c>
      <c r="C4" s="29">
        <v>9.1</v>
      </c>
    </row>
    <row r="5" spans="1:3" ht="23.45" customHeight="1" thickBot="1" x14ac:dyDescent="0.4">
      <c r="A5" s="37" t="s">
        <v>60</v>
      </c>
      <c r="B5" s="28">
        <v>2026</v>
      </c>
      <c r="C5" s="29">
        <v>25</v>
      </c>
    </row>
    <row r="6" spans="1:3" ht="23.45" customHeight="1" thickBot="1" x14ac:dyDescent="0.4">
      <c r="A6" s="37" t="s">
        <v>35</v>
      </c>
      <c r="B6" s="28">
        <v>2031</v>
      </c>
      <c r="C6" s="29">
        <v>0.3</v>
      </c>
    </row>
    <row r="7" spans="1:3" ht="13.9" thickBot="1" x14ac:dyDescent="0.4">
      <c r="A7" s="38" t="s">
        <v>10</v>
      </c>
      <c r="B7" s="30"/>
      <c r="C7" s="31">
        <v>34.4</v>
      </c>
    </row>
    <row r="8" spans="1:3" ht="13.15" thickTop="1" x14ac:dyDescent="0.35"/>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24003D-85DA-4945-B977-9BB444FA4252}">
  <dimension ref="A4:F28"/>
  <sheetViews>
    <sheetView workbookViewId="0">
      <selection activeCell="G27" sqref="G27"/>
    </sheetView>
  </sheetViews>
  <sheetFormatPr defaultRowHeight="12.75" x14ac:dyDescent="0.35"/>
  <cols>
    <col min="1" max="4" width="11.265625" customWidth="1"/>
  </cols>
  <sheetData>
    <row r="4" spans="1:6" s="2" customFormat="1" ht="51" x14ac:dyDescent="0.35">
      <c r="A4" s="2" t="s">
        <v>0</v>
      </c>
      <c r="B4" s="2" t="s">
        <v>1</v>
      </c>
      <c r="C4" s="2" t="s">
        <v>5</v>
      </c>
    </row>
    <row r="5" spans="1:6" x14ac:dyDescent="0.35">
      <c r="A5" s="3">
        <v>646.89740433054396</v>
      </c>
      <c r="B5">
        <v>2022</v>
      </c>
      <c r="C5" s="1">
        <v>0.8</v>
      </c>
      <c r="D5" s="1"/>
      <c r="E5" s="4"/>
      <c r="F5" s="4"/>
    </row>
    <row r="6" spans="1:6" x14ac:dyDescent="0.35">
      <c r="A6" s="3">
        <v>650.1604995085255</v>
      </c>
      <c r="B6">
        <v>2023</v>
      </c>
      <c r="C6" s="1">
        <v>0.8</v>
      </c>
      <c r="D6" s="1"/>
    </row>
    <row r="7" spans="1:6" x14ac:dyDescent="0.35">
      <c r="A7" s="3">
        <v>651.06779974614722</v>
      </c>
      <c r="B7">
        <v>2024</v>
      </c>
      <c r="C7" s="1">
        <v>0.85</v>
      </c>
      <c r="D7" s="1"/>
    </row>
    <row r="8" spans="1:6" x14ac:dyDescent="0.35">
      <c r="A8" s="3">
        <v>655.27762598895777</v>
      </c>
      <c r="B8">
        <v>2025</v>
      </c>
      <c r="C8" s="1">
        <v>0.85</v>
      </c>
      <c r="D8" s="1"/>
    </row>
    <row r="9" spans="1:6" x14ac:dyDescent="0.35">
      <c r="A9" s="3">
        <v>656.9241918915011</v>
      </c>
      <c r="B9">
        <v>2026</v>
      </c>
      <c r="C9" s="1">
        <v>0.9</v>
      </c>
      <c r="D9" s="1"/>
    </row>
    <row r="10" spans="1:6" x14ac:dyDescent="0.35">
      <c r="A10" s="3">
        <v>658.35340767206196</v>
      </c>
      <c r="B10">
        <v>2027</v>
      </c>
      <c r="C10" s="1">
        <v>0.9</v>
      </c>
      <c r="D10" s="1"/>
    </row>
    <row r="11" spans="1:6" x14ac:dyDescent="0.35">
      <c r="A11" s="3">
        <v>658.09218370128417</v>
      </c>
      <c r="B11">
        <v>2028</v>
      </c>
      <c r="C11" s="1">
        <v>0.95</v>
      </c>
      <c r="D11" s="1"/>
    </row>
    <row r="12" spans="1:6" x14ac:dyDescent="0.35">
      <c r="A12" s="3">
        <v>661.43540128585369</v>
      </c>
      <c r="B12">
        <v>2029</v>
      </c>
      <c r="C12" s="1">
        <v>0.95</v>
      </c>
      <c r="D12" s="1"/>
    </row>
    <row r="13" spans="1:6" x14ac:dyDescent="0.35">
      <c r="A13" s="3">
        <v>662.40443125886395</v>
      </c>
      <c r="B13">
        <v>2030</v>
      </c>
      <c r="C13" s="1">
        <v>1</v>
      </c>
      <c r="D13" s="1"/>
    </row>
    <row r="14" spans="1:6" x14ac:dyDescent="0.35">
      <c r="A14" s="3">
        <v>663.35718543554333</v>
      </c>
      <c r="B14">
        <v>2031</v>
      </c>
      <c r="C14" s="1">
        <v>1</v>
      </c>
      <c r="D14" s="1"/>
    </row>
    <row r="15" spans="1:6" x14ac:dyDescent="0.35">
      <c r="A15" s="3">
        <v>662.49211025641409</v>
      </c>
      <c r="B15">
        <v>2032</v>
      </c>
      <c r="C15" s="1">
        <v>1</v>
      </c>
      <c r="D15" s="1"/>
    </row>
    <row r="16" spans="1:6" x14ac:dyDescent="0.35">
      <c r="A16" s="3">
        <v>665.27124943340027</v>
      </c>
      <c r="B16">
        <v>2033</v>
      </c>
      <c r="C16" s="1">
        <v>1</v>
      </c>
      <c r="D16" s="1"/>
    </row>
    <row r="17" spans="1:4" x14ac:dyDescent="0.35">
      <c r="A17" s="3">
        <v>666.26903551383543</v>
      </c>
      <c r="B17">
        <v>2034</v>
      </c>
      <c r="C17" s="1">
        <v>1</v>
      </c>
      <c r="D17" s="1"/>
    </row>
    <row r="18" spans="1:4" x14ac:dyDescent="0.35">
      <c r="A18" s="3">
        <v>667.32255021013361</v>
      </c>
      <c r="B18">
        <v>2035</v>
      </c>
      <c r="C18" s="1">
        <v>1</v>
      </c>
      <c r="D18" s="1"/>
    </row>
    <row r="19" spans="1:4" x14ac:dyDescent="0.35">
      <c r="A19" s="3">
        <v>666.62969318755347</v>
      </c>
      <c r="B19">
        <v>2036</v>
      </c>
      <c r="C19" s="1">
        <v>1</v>
      </c>
      <c r="D19" s="1"/>
    </row>
    <row r="20" spans="1:4" x14ac:dyDescent="0.35">
      <c r="A20" s="3">
        <v>669.69703838571502</v>
      </c>
      <c r="B20">
        <v>2037</v>
      </c>
      <c r="C20" s="1">
        <v>1</v>
      </c>
      <c r="D20" s="1"/>
    </row>
    <row r="21" spans="1:4" x14ac:dyDescent="0.35">
      <c r="A21" s="3">
        <v>671.07625497533229</v>
      </c>
      <c r="B21">
        <v>2038</v>
      </c>
      <c r="C21" s="1">
        <v>1</v>
      </c>
      <c r="D21" s="1"/>
    </row>
    <row r="22" spans="1:4" x14ac:dyDescent="0.35">
      <c r="A22" s="3">
        <v>672.62822153382569</v>
      </c>
      <c r="B22">
        <v>2039</v>
      </c>
      <c r="C22" s="1">
        <v>1</v>
      </c>
      <c r="D22" s="1"/>
    </row>
    <row r="23" spans="1:4" x14ac:dyDescent="0.35">
      <c r="A23" s="3">
        <v>672.54959850194905</v>
      </c>
      <c r="B23">
        <v>2040</v>
      </c>
      <c r="C23" s="1">
        <v>1</v>
      </c>
      <c r="D23" s="1"/>
    </row>
    <row r="24" spans="1:4" x14ac:dyDescent="0.35">
      <c r="A24" s="3">
        <v>676.41846003495402</v>
      </c>
      <c r="B24">
        <v>2041</v>
      </c>
      <c r="C24" s="1">
        <v>1</v>
      </c>
      <c r="D24" s="1"/>
    </row>
    <row r="25" spans="1:4" x14ac:dyDescent="0.35">
      <c r="A25" s="3">
        <v>678.75640695843902</v>
      </c>
      <c r="B25">
        <v>2042</v>
      </c>
      <c r="C25" s="1">
        <v>1</v>
      </c>
      <c r="D25" s="1"/>
    </row>
    <row r="26" spans="1:4" x14ac:dyDescent="0.35">
      <c r="A26" s="3">
        <v>681.47039085198003</v>
      </c>
      <c r="B26">
        <v>2043</v>
      </c>
      <c r="C26" s="1">
        <v>1</v>
      </c>
      <c r="D26" s="1"/>
    </row>
    <row r="27" spans="1:4" x14ac:dyDescent="0.35">
      <c r="A27" s="3">
        <v>682.76506113515666</v>
      </c>
      <c r="B27">
        <v>2044</v>
      </c>
      <c r="C27" s="1">
        <v>1</v>
      </c>
      <c r="D27" s="1"/>
    </row>
    <row r="28" spans="1:4" x14ac:dyDescent="0.35">
      <c r="A28" s="3">
        <v>688.3401624165823</v>
      </c>
      <c r="B28">
        <v>2045</v>
      </c>
      <c r="C28" s="1">
        <v>1</v>
      </c>
      <c r="D28" s="1"/>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A75F5C-01B6-419C-B96D-4F53E2653DA9}">
  <dimension ref="A1:K31"/>
  <sheetViews>
    <sheetView tabSelected="1" topLeftCell="A13" workbookViewId="0">
      <selection activeCell="L17" sqref="L17"/>
    </sheetView>
  </sheetViews>
  <sheetFormatPr defaultColWidth="9.1328125" defaultRowHeight="12.75" x14ac:dyDescent="0.35"/>
  <cols>
    <col min="1" max="1" width="31" style="18" customWidth="1"/>
    <col min="2" max="16384" width="9.1328125" style="18"/>
  </cols>
  <sheetData>
    <row r="1" spans="1:11" ht="13.5" x14ac:dyDescent="0.35">
      <c r="A1" s="16"/>
      <c r="B1" s="17">
        <v>2022</v>
      </c>
      <c r="C1" s="17">
        <v>2023</v>
      </c>
      <c r="D1" s="17">
        <v>2024</v>
      </c>
      <c r="E1" s="17">
        <v>2025</v>
      </c>
      <c r="F1" s="17">
        <v>2026</v>
      </c>
      <c r="G1" s="17">
        <v>2027</v>
      </c>
      <c r="H1" s="17">
        <v>2028</v>
      </c>
      <c r="I1" s="17">
        <v>2029</v>
      </c>
      <c r="J1" s="17">
        <v>2030</v>
      </c>
      <c r="K1" s="17">
        <v>2031</v>
      </c>
    </row>
    <row r="2" spans="1:11" ht="13.15" x14ac:dyDescent="0.35">
      <c r="A2" s="19" t="s">
        <v>17</v>
      </c>
      <c r="B2" s="20">
        <v>646.89740433054396</v>
      </c>
      <c r="C2" s="20">
        <v>650.1604995085255</v>
      </c>
      <c r="D2" s="20">
        <v>651.06779974614722</v>
      </c>
      <c r="E2" s="20">
        <v>655.27762598895777</v>
      </c>
      <c r="F2" s="20">
        <v>656.9241918915011</v>
      </c>
      <c r="G2" s="20">
        <v>658.35340767206196</v>
      </c>
      <c r="H2" s="20">
        <v>658.09218370128417</v>
      </c>
      <c r="I2" s="20">
        <v>661.43540128585369</v>
      </c>
      <c r="J2" s="20">
        <v>662.40443125886395</v>
      </c>
      <c r="K2" s="20">
        <v>663.35718543554333</v>
      </c>
    </row>
    <row r="3" spans="1:11" ht="13.15" x14ac:dyDescent="0.35">
      <c r="A3" s="21" t="s">
        <v>18</v>
      </c>
      <c r="B3" s="20">
        <v>21.871893510855887</v>
      </c>
      <c r="C3" s="20">
        <v>21.87798163429623</v>
      </c>
      <c r="D3" s="20">
        <v>21.874806749015562</v>
      </c>
      <c r="E3" s="20">
        <v>21.844383282050043</v>
      </c>
      <c r="F3" s="20">
        <v>21.870202680530291</v>
      </c>
      <c r="G3" s="20">
        <v>21.858552780278526</v>
      </c>
      <c r="H3" s="20">
        <v>21.866306724961774</v>
      </c>
      <c r="I3" s="20">
        <v>21.859592563099621</v>
      </c>
      <c r="J3" s="20">
        <v>21.83022220115139</v>
      </c>
      <c r="K3" s="20">
        <v>21.831028284774849</v>
      </c>
    </row>
    <row r="4" spans="1:11" ht="13.15" x14ac:dyDescent="0.35">
      <c r="A4" s="21" t="s">
        <v>19</v>
      </c>
      <c r="B4" s="20">
        <v>5.5668706047166552</v>
      </c>
      <c r="C4" s="20">
        <v>5.5673027233204797</v>
      </c>
      <c r="D4" s="20">
        <v>5.5501051334457534</v>
      </c>
      <c r="E4" s="20">
        <v>5.5573439988227733</v>
      </c>
      <c r="F4" s="20">
        <v>5.5636096273901252</v>
      </c>
      <c r="G4" s="20">
        <v>5.5586228230236872</v>
      </c>
      <c r="H4" s="20">
        <v>0</v>
      </c>
      <c r="I4" s="20">
        <v>0</v>
      </c>
      <c r="J4" s="20">
        <v>0</v>
      </c>
      <c r="K4" s="20">
        <v>0</v>
      </c>
    </row>
    <row r="5" spans="1:11" ht="13.5" x14ac:dyDescent="0.35">
      <c r="A5" s="22" t="s">
        <v>20</v>
      </c>
      <c r="B5" s="23">
        <f>B2-B3-B4</f>
        <v>619.45864021497141</v>
      </c>
      <c r="C5" s="23">
        <f t="shared" ref="C5:K5" si="0">C2-C3-C4</f>
        <v>622.71521515090876</v>
      </c>
      <c r="D5" s="23">
        <f t="shared" si="0"/>
        <v>623.64288786368593</v>
      </c>
      <c r="E5" s="23">
        <f t="shared" si="0"/>
        <v>627.87589870808506</v>
      </c>
      <c r="F5" s="23">
        <f t="shared" si="0"/>
        <v>629.49037958358065</v>
      </c>
      <c r="G5" s="23">
        <f t="shared" si="0"/>
        <v>630.93623206875975</v>
      </c>
      <c r="H5" s="23">
        <f t="shared" si="0"/>
        <v>636.22587697632241</v>
      </c>
      <c r="I5" s="23">
        <f t="shared" si="0"/>
        <v>639.57580872275412</v>
      </c>
      <c r="J5" s="23">
        <f t="shared" si="0"/>
        <v>640.57420905771255</v>
      </c>
      <c r="K5" s="23">
        <f t="shared" si="0"/>
        <v>641.52615715076843</v>
      </c>
    </row>
    <row r="6" spans="1:11" ht="13.15" x14ac:dyDescent="0.35">
      <c r="A6" s="24"/>
      <c r="B6" s="20"/>
      <c r="C6" s="20"/>
      <c r="D6" s="20"/>
      <c r="E6" s="20"/>
      <c r="F6" s="20"/>
      <c r="G6" s="20"/>
      <c r="H6" s="20"/>
      <c r="I6" s="20"/>
      <c r="J6" s="20"/>
      <c r="K6" s="20"/>
    </row>
    <row r="7" spans="1:11" ht="13.15" x14ac:dyDescent="0.35">
      <c r="A7" s="19" t="s">
        <v>21</v>
      </c>
      <c r="B7" s="62">
        <v>0.8</v>
      </c>
      <c r="C7" s="62">
        <v>0.8</v>
      </c>
      <c r="D7" s="62">
        <v>0.85</v>
      </c>
      <c r="E7" s="62">
        <v>0.85</v>
      </c>
      <c r="F7" s="62">
        <v>0.9</v>
      </c>
      <c r="G7" s="62">
        <v>0.9</v>
      </c>
      <c r="H7" s="62">
        <v>0.95</v>
      </c>
      <c r="I7" s="62">
        <v>0.95</v>
      </c>
      <c r="J7" s="62">
        <v>1</v>
      </c>
      <c r="K7" s="62">
        <v>1</v>
      </c>
    </row>
    <row r="8" spans="1:11" ht="13.5" x14ac:dyDescent="0.35">
      <c r="A8" s="16" t="s">
        <v>22</v>
      </c>
      <c r="B8" s="23">
        <f>B5*(B7)</f>
        <v>495.56691217197715</v>
      </c>
      <c r="C8" s="23">
        <f t="shared" ref="C8:K8" si="1">C5*(C7)</f>
        <v>498.17217212072705</v>
      </c>
      <c r="D8" s="23">
        <f t="shared" si="1"/>
        <v>530.09645468413305</v>
      </c>
      <c r="E8" s="23">
        <f t="shared" si="1"/>
        <v>533.69451390187226</v>
      </c>
      <c r="F8" s="23">
        <f t="shared" si="1"/>
        <v>566.54134162522257</v>
      </c>
      <c r="G8" s="23">
        <f t="shared" si="1"/>
        <v>567.84260886188383</v>
      </c>
      <c r="H8" s="23">
        <f t="shared" si="1"/>
        <v>604.41458312750626</v>
      </c>
      <c r="I8" s="23">
        <f t="shared" si="1"/>
        <v>607.59701828661639</v>
      </c>
      <c r="J8" s="23">
        <f t="shared" si="1"/>
        <v>640.57420905771255</v>
      </c>
      <c r="K8" s="23">
        <f t="shared" si="1"/>
        <v>641.52615715076843</v>
      </c>
    </row>
    <row r="9" spans="1:11" ht="13.15" x14ac:dyDescent="0.35">
      <c r="A9" s="24"/>
      <c r="B9" s="20"/>
      <c r="C9" s="20"/>
      <c r="D9" s="20"/>
      <c r="E9" s="20"/>
      <c r="F9" s="20"/>
      <c r="G9" s="20"/>
      <c r="H9" s="20"/>
      <c r="I9" s="20"/>
      <c r="J9" s="20"/>
      <c r="K9" s="20"/>
    </row>
    <row r="10" spans="1:11" ht="13.15" x14ac:dyDescent="0.35">
      <c r="A10" s="19" t="s">
        <v>23</v>
      </c>
      <c r="B10" s="20">
        <v>292.18859663041343</v>
      </c>
      <c r="C10" s="20">
        <v>288.34368132179293</v>
      </c>
      <c r="D10" s="20">
        <v>288.22088041756496</v>
      </c>
      <c r="E10" s="20">
        <v>284.5438219323006</v>
      </c>
      <c r="F10" s="20">
        <v>292.08124235784101</v>
      </c>
      <c r="G10" s="20">
        <v>289.37304973233711</v>
      </c>
      <c r="H10" s="20">
        <v>291.61883219067511</v>
      </c>
      <c r="I10" s="20">
        <v>289.28942177422232</v>
      </c>
      <c r="J10" s="20">
        <v>291.2717665812732</v>
      </c>
      <c r="K10" s="20">
        <v>291.48813733701661</v>
      </c>
    </row>
    <row r="11" spans="1:11" ht="13.15" x14ac:dyDescent="0.35">
      <c r="A11" s="19" t="s">
        <v>58</v>
      </c>
      <c r="B11" s="20">
        <v>96.467022664276541</v>
      </c>
      <c r="C11" s="20">
        <v>94.527242802422236</v>
      </c>
      <c r="D11" s="20">
        <v>98.651056899440746</v>
      </c>
      <c r="E11" s="20">
        <v>99.572438497743647</v>
      </c>
      <c r="F11" s="20">
        <v>98.613912665658887</v>
      </c>
      <c r="G11" s="20">
        <v>97.322877967813582</v>
      </c>
      <c r="H11" s="20">
        <v>96.551238655243196</v>
      </c>
      <c r="I11" s="20">
        <v>92.02485993964487</v>
      </c>
      <c r="J11" s="20">
        <v>93.049043383120193</v>
      </c>
      <c r="K11" s="20">
        <v>57.112355867958939</v>
      </c>
    </row>
    <row r="12" spans="1:11" ht="13.15" x14ac:dyDescent="0.35">
      <c r="A12" s="19" t="s">
        <v>24</v>
      </c>
      <c r="B12" s="20">
        <v>24.03251563856842</v>
      </c>
      <c r="C12" s="20">
        <v>22.866153475797301</v>
      </c>
      <c r="D12" s="20">
        <v>22.853603457057933</v>
      </c>
      <c r="E12" s="20">
        <v>20.963359503542378</v>
      </c>
      <c r="F12" s="20">
        <v>22.517241168762485</v>
      </c>
      <c r="G12" s="20">
        <v>20.895867551712328</v>
      </c>
      <c r="H12" s="20">
        <v>21.553117635637239</v>
      </c>
      <c r="I12" s="20">
        <v>20.245107808364548</v>
      </c>
      <c r="J12" s="20">
        <v>20.642949321294413</v>
      </c>
      <c r="K12" s="20">
        <v>19.317565936645618</v>
      </c>
    </row>
    <row r="13" spans="1:11" ht="13.15" x14ac:dyDescent="0.35">
      <c r="A13" s="19" t="s">
        <v>25</v>
      </c>
      <c r="B13" s="20">
        <v>23.7653</v>
      </c>
      <c r="C13" s="20">
        <v>23.7653</v>
      </c>
      <c r="D13" s="20">
        <v>23.7653</v>
      </c>
      <c r="E13" s="20">
        <v>23.7653</v>
      </c>
      <c r="F13" s="20">
        <v>23.7653</v>
      </c>
      <c r="G13" s="20">
        <v>23.7653</v>
      </c>
      <c r="H13" s="20">
        <v>23.7653</v>
      </c>
      <c r="I13" s="20">
        <v>23.7653</v>
      </c>
      <c r="J13" s="20">
        <v>23.7653</v>
      </c>
      <c r="K13" s="20">
        <v>23.7653</v>
      </c>
    </row>
    <row r="14" spans="1:11" ht="13.15" x14ac:dyDescent="0.35">
      <c r="A14" s="19" t="s">
        <v>26</v>
      </c>
      <c r="B14" s="20">
        <v>36.241143265858376</v>
      </c>
      <c r="C14" s="20">
        <v>36.120293802086195</v>
      </c>
      <c r="D14" s="20">
        <v>36.167102958806488</v>
      </c>
      <c r="E14" s="20">
        <v>35.993128350870435</v>
      </c>
      <c r="F14" s="20">
        <v>36.121798416367007</v>
      </c>
      <c r="G14" s="20">
        <v>36.160877862264556</v>
      </c>
      <c r="H14" s="20">
        <v>36.094943802225636</v>
      </c>
      <c r="I14" s="20">
        <v>36.110994935081337</v>
      </c>
      <c r="J14" s="20">
        <v>35.870314086447628</v>
      </c>
      <c r="K14" s="20">
        <v>35.855850060273973</v>
      </c>
    </row>
    <row r="15" spans="1:11" ht="13.15" x14ac:dyDescent="0.35">
      <c r="A15" s="19" t="s">
        <v>27</v>
      </c>
      <c r="B15" s="20">
        <v>0</v>
      </c>
      <c r="C15" s="20">
        <v>0</v>
      </c>
      <c r="D15" s="20">
        <v>0</v>
      </c>
      <c r="E15" s="20">
        <v>0</v>
      </c>
      <c r="F15" s="20">
        <v>0</v>
      </c>
      <c r="G15" s="20">
        <v>0</v>
      </c>
      <c r="H15" s="20">
        <v>5.5423519742927478</v>
      </c>
      <c r="I15" s="20">
        <v>5.5524739137414389</v>
      </c>
      <c r="J15" s="20">
        <v>5.5396511799015409</v>
      </c>
      <c r="K15" s="20">
        <v>5.5413959858376147</v>
      </c>
    </row>
    <row r="16" spans="1:11" ht="13.5" x14ac:dyDescent="0.35">
      <c r="A16" s="22" t="s">
        <v>28</v>
      </c>
      <c r="B16" s="23">
        <f>SUM(B10:B15)</f>
        <v>472.69457819911685</v>
      </c>
      <c r="C16" s="23">
        <f t="shared" ref="C16:K16" si="2">SUM(C10:C15)</f>
        <v>465.62267140209872</v>
      </c>
      <c r="D16" s="23">
        <f t="shared" si="2"/>
        <v>469.65794373287014</v>
      </c>
      <c r="E16" s="23">
        <f t="shared" si="2"/>
        <v>464.8380482844571</v>
      </c>
      <c r="F16" s="23">
        <f t="shared" si="2"/>
        <v>473.09949460862941</v>
      </c>
      <c r="G16" s="23">
        <f t="shared" si="2"/>
        <v>467.51797311412764</v>
      </c>
      <c r="H16" s="23">
        <f t="shared" si="2"/>
        <v>475.12578425807396</v>
      </c>
      <c r="I16" s="23">
        <f t="shared" si="2"/>
        <v>466.98815837105457</v>
      </c>
      <c r="J16" s="23">
        <f t="shared" si="2"/>
        <v>470.13902455203703</v>
      </c>
      <c r="K16" s="23">
        <f t="shared" si="2"/>
        <v>433.08060518773277</v>
      </c>
    </row>
    <row r="17" spans="1:11" ht="13.15" x14ac:dyDescent="0.35">
      <c r="A17" s="24"/>
      <c r="B17" s="20"/>
      <c r="C17" s="20"/>
      <c r="D17" s="20"/>
      <c r="E17" s="20"/>
      <c r="F17" s="20"/>
      <c r="G17" s="20"/>
      <c r="H17" s="20"/>
      <c r="I17" s="20"/>
      <c r="J17" s="20"/>
      <c r="K17" s="20"/>
    </row>
    <row r="18" spans="1:11" ht="13.5" x14ac:dyDescent="0.35">
      <c r="A18" s="22" t="s">
        <v>29</v>
      </c>
      <c r="B18" s="23">
        <f>B16-B8</f>
        <v>-22.872333972860304</v>
      </c>
      <c r="C18" s="23">
        <f t="shared" ref="C18:J18" si="3">C16-C8</f>
        <v>-32.549500718628337</v>
      </c>
      <c r="D18" s="23">
        <f t="shared" si="3"/>
        <v>-60.438510951262913</v>
      </c>
      <c r="E18" s="23">
        <f t="shared" si="3"/>
        <v>-68.856465617415154</v>
      </c>
      <c r="F18" s="23">
        <f t="shared" si="3"/>
        <v>-93.441847016593158</v>
      </c>
      <c r="G18" s="23">
        <f t="shared" si="3"/>
        <v>-100.32463574775619</v>
      </c>
      <c r="H18" s="23">
        <f t="shared" si="3"/>
        <v>-129.2887988694323</v>
      </c>
      <c r="I18" s="23">
        <f t="shared" si="3"/>
        <v>-140.60885991556182</v>
      </c>
      <c r="J18" s="23">
        <f t="shared" si="3"/>
        <v>-170.43518450567552</v>
      </c>
      <c r="K18" s="23">
        <f>K16-K8</f>
        <v>-208.44555196303565</v>
      </c>
    </row>
    <row r="19" spans="1:11" ht="13.15" x14ac:dyDescent="0.35">
      <c r="A19" s="19" t="s">
        <v>59</v>
      </c>
      <c r="B19" s="62">
        <f>B16/B5</f>
        <v>0.76307689894369235</v>
      </c>
      <c r="C19" s="62">
        <f t="shared" ref="C19:K19" si="4">C16/C5</f>
        <v>0.74772971668800436</v>
      </c>
      <c r="D19" s="62">
        <f t="shared" si="4"/>
        <v>0.75308794964647563</v>
      </c>
      <c r="E19" s="62">
        <f t="shared" si="4"/>
        <v>0.74033427503891458</v>
      </c>
      <c r="F19" s="62">
        <f t="shared" si="4"/>
        <v>0.75155953125382691</v>
      </c>
      <c r="G19" s="62">
        <f t="shared" si="4"/>
        <v>0.74099084717515051</v>
      </c>
      <c r="H19" s="62">
        <f t="shared" si="4"/>
        <v>0.74678789633034071</v>
      </c>
      <c r="I19" s="62">
        <f t="shared" si="4"/>
        <v>0.73015294200016634</v>
      </c>
      <c r="J19" s="62">
        <f t="shared" si="4"/>
        <v>0.73393373929870453</v>
      </c>
      <c r="K19" s="62">
        <f t="shared" si="4"/>
        <v>0.67507863921120248</v>
      </c>
    </row>
    <row r="20" spans="1:11" ht="13.5" x14ac:dyDescent="0.35">
      <c r="A20" s="19"/>
      <c r="B20" s="23"/>
      <c r="C20" s="23"/>
      <c r="D20" s="23"/>
      <c r="E20" s="23"/>
      <c r="F20" s="23"/>
      <c r="G20" s="23"/>
      <c r="H20" s="23"/>
      <c r="I20" s="23"/>
      <c r="J20" s="23"/>
      <c r="K20" s="23"/>
    </row>
    <row r="21" spans="1:11" ht="13.5" x14ac:dyDescent="0.35">
      <c r="A21" s="22" t="s">
        <v>54</v>
      </c>
      <c r="B21" s="23"/>
      <c r="C21" s="23"/>
      <c r="D21" s="23"/>
      <c r="E21" s="23"/>
      <c r="F21" s="23"/>
      <c r="G21" s="23"/>
      <c r="H21" s="23"/>
      <c r="I21" s="23"/>
      <c r="J21" s="23"/>
      <c r="K21" s="23"/>
    </row>
    <row r="22" spans="1:11" ht="13.15" x14ac:dyDescent="0.35">
      <c r="A22" s="57" t="s">
        <v>24</v>
      </c>
      <c r="B22" s="59">
        <v>12.57451503708797</v>
      </c>
      <c r="C22" s="59">
        <v>11.964240242096533</v>
      </c>
      <c r="D22" s="59">
        <v>11.957673705254228</v>
      </c>
      <c r="E22" s="59">
        <v>10.968642786697346</v>
      </c>
      <c r="F22" s="59">
        <v>11.781679118766053</v>
      </c>
      <c r="G22" s="59">
        <v>10.933329023630138</v>
      </c>
      <c r="H22" s="59">
        <v>11.277221489476606</v>
      </c>
      <c r="I22" s="59">
        <v>10.592832493790134</v>
      </c>
      <c r="J22" s="59">
        <v>10.800994808628532</v>
      </c>
      <c r="K22" s="59">
        <v>10.107515459615797</v>
      </c>
    </row>
    <row r="23" spans="1:11" ht="13.15" x14ac:dyDescent="0.35">
      <c r="A23" s="57" t="s">
        <v>25</v>
      </c>
      <c r="B23" s="59">
        <v>12.434700000000001</v>
      </c>
      <c r="C23" s="59">
        <v>12.434700000000001</v>
      </c>
      <c r="D23" s="59">
        <v>12.434700000000001</v>
      </c>
      <c r="E23" s="59">
        <v>12.434700000000001</v>
      </c>
      <c r="F23" s="59">
        <v>12.434700000000001</v>
      </c>
      <c r="G23" s="59">
        <v>12.434700000000001</v>
      </c>
      <c r="H23" s="59">
        <v>12.434700000000001</v>
      </c>
      <c r="I23" s="59">
        <v>12.434700000000001</v>
      </c>
      <c r="J23" s="59">
        <v>12.434700000000001</v>
      </c>
      <c r="K23" s="59">
        <v>12.434700000000001</v>
      </c>
    </row>
    <row r="24" spans="1:11" ht="13.15" x14ac:dyDescent="0.35">
      <c r="A24" s="57" t="s">
        <v>55</v>
      </c>
      <c r="B24" s="59">
        <v>18.962426065228264</v>
      </c>
      <c r="C24" s="59">
        <v>18.899194091419055</v>
      </c>
      <c r="D24" s="59">
        <v>18.92368601119578</v>
      </c>
      <c r="E24" s="59">
        <v>18.832657408261987</v>
      </c>
      <c r="F24" s="59">
        <v>18.899981349614727</v>
      </c>
      <c r="G24" s="59">
        <v>18.920428858625858</v>
      </c>
      <c r="H24" s="59">
        <v>18.885930230105878</v>
      </c>
      <c r="I24" s="59">
        <v>18.894328652247435</v>
      </c>
      <c r="J24" s="59">
        <v>18.768397393289813</v>
      </c>
      <c r="K24" s="59">
        <v>18.760829391780824</v>
      </c>
    </row>
    <row r="25" spans="1:11" ht="13.15" x14ac:dyDescent="0.35">
      <c r="A25" s="57" t="s">
        <v>56</v>
      </c>
      <c r="B25" s="59">
        <v>0</v>
      </c>
      <c r="C25" s="59">
        <v>0</v>
      </c>
      <c r="D25" s="59">
        <v>17.7</v>
      </c>
      <c r="E25" s="59">
        <v>17.7</v>
      </c>
      <c r="F25" s="59">
        <v>17.7</v>
      </c>
      <c r="G25" s="59">
        <v>17.7</v>
      </c>
      <c r="H25" s="59">
        <v>17.7</v>
      </c>
      <c r="I25" s="59">
        <v>17.7</v>
      </c>
      <c r="J25" s="59">
        <v>17.7</v>
      </c>
      <c r="K25" s="59">
        <v>17.7</v>
      </c>
    </row>
    <row r="26" spans="1:11" ht="13.15" x14ac:dyDescent="0.35">
      <c r="A26" s="57" t="s">
        <v>57</v>
      </c>
      <c r="B26" s="59">
        <v>0</v>
      </c>
      <c r="C26" s="59">
        <v>0</v>
      </c>
      <c r="D26" s="59">
        <v>0</v>
      </c>
      <c r="E26" s="59">
        <v>0</v>
      </c>
      <c r="F26" s="59">
        <v>0</v>
      </c>
      <c r="G26" s="59">
        <v>0</v>
      </c>
      <c r="H26" s="59">
        <v>0</v>
      </c>
      <c r="I26" s="59">
        <v>0</v>
      </c>
      <c r="J26" s="59">
        <v>9.4991194563075965</v>
      </c>
      <c r="K26" s="59">
        <v>17.046973524426562</v>
      </c>
    </row>
    <row r="27" spans="1:11" ht="13.5" x14ac:dyDescent="0.35">
      <c r="A27" s="58" t="s">
        <v>10</v>
      </c>
      <c r="B27" s="60">
        <f>SUM(B22:B26)</f>
        <v>43.971641102316234</v>
      </c>
      <c r="C27" s="60">
        <f t="shared" ref="C27:J27" si="5">SUM(C22:C26)</f>
        <v>43.298134333515591</v>
      </c>
      <c r="D27" s="60">
        <f t="shared" si="5"/>
        <v>61.016059716450016</v>
      </c>
      <c r="E27" s="60">
        <f t="shared" si="5"/>
        <v>59.936000194959334</v>
      </c>
      <c r="F27" s="60">
        <f t="shared" si="5"/>
        <v>60.816360468380779</v>
      </c>
      <c r="G27" s="60">
        <f t="shared" si="5"/>
        <v>59.988457882256</v>
      </c>
      <c r="H27" s="60">
        <f t="shared" si="5"/>
        <v>60.297851719582482</v>
      </c>
      <c r="I27" s="60">
        <f t="shared" si="5"/>
        <v>59.621861146037574</v>
      </c>
      <c r="J27" s="60">
        <f t="shared" si="5"/>
        <v>69.203211658225939</v>
      </c>
      <c r="K27" s="60">
        <f>SUM(K22:K26)</f>
        <v>76.050018375823186</v>
      </c>
    </row>
    <row r="28" spans="1:11" ht="13.15" x14ac:dyDescent="0.35">
      <c r="A28" s="57" t="s">
        <v>59</v>
      </c>
      <c r="B28" s="63">
        <f>(B27+B16)/B5</f>
        <v>0.83406088116251609</v>
      </c>
      <c r="C28" s="63">
        <f t="shared" ref="C28:K28" si="6">(C27+C16)/C5</f>
        <v>0.81726091374254028</v>
      </c>
      <c r="D28" s="63">
        <f t="shared" si="6"/>
        <v>0.85092608891470811</v>
      </c>
      <c r="E28" s="63">
        <f t="shared" si="6"/>
        <v>0.83579262965689471</v>
      </c>
      <c r="F28" s="63">
        <f t="shared" si="6"/>
        <v>0.84817158830958661</v>
      </c>
      <c r="G28" s="63">
        <f t="shared" si="6"/>
        <v>0.8360693271121189</v>
      </c>
      <c r="H28" s="63">
        <f t="shared" si="6"/>
        <v>0.84156217996392901</v>
      </c>
      <c r="I28" s="63">
        <f t="shared" si="6"/>
        <v>0.8233738867777739</v>
      </c>
      <c r="J28" s="63">
        <f t="shared" si="6"/>
        <v>0.84196683004711936</v>
      </c>
      <c r="K28" s="63">
        <f t="shared" si="6"/>
        <v>0.79362410696513896</v>
      </c>
    </row>
    <row r="30" spans="1:11" ht="13.15" x14ac:dyDescent="0.35">
      <c r="A30" s="57" t="s">
        <v>29</v>
      </c>
      <c r="B30" s="61">
        <f>B18+B27</f>
        <v>21.09930712945593</v>
      </c>
      <c r="C30" s="61">
        <f t="shared" ref="C30:K30" si="7">C18+C27</f>
        <v>10.748633614887254</v>
      </c>
      <c r="D30" s="61">
        <f t="shared" si="7"/>
        <v>0.57754876518710319</v>
      </c>
      <c r="E30" s="61">
        <f t="shared" si="7"/>
        <v>-8.9204654224558197</v>
      </c>
      <c r="F30" s="61">
        <f t="shared" si="7"/>
        <v>-32.625486548212379</v>
      </c>
      <c r="G30" s="61">
        <f t="shared" si="7"/>
        <v>-40.33617786550019</v>
      </c>
      <c r="H30" s="61">
        <f t="shared" si="7"/>
        <v>-68.990947149849816</v>
      </c>
      <c r="I30" s="61">
        <f t="shared" si="7"/>
        <v>-80.986998769524249</v>
      </c>
      <c r="J30" s="61">
        <f t="shared" si="7"/>
        <v>-101.23197284744958</v>
      </c>
      <c r="K30" s="61">
        <f t="shared" si="7"/>
        <v>-132.39553358721247</v>
      </c>
    </row>
    <row r="31" spans="1:11" x14ac:dyDescent="0.35">
      <c r="A31" s="25"/>
    </row>
  </sheetData>
  <hyperlinks>
    <hyperlink ref="A11" location="_ftn1" display="_ftn1" xr:uid="{17F87689-91CA-46C2-8186-738A3BCB3510}"/>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Table 2.1</vt:lpstr>
      <vt:lpstr>Figure 2.1</vt:lpstr>
      <vt:lpstr>Table 2.2</vt:lpstr>
      <vt:lpstr>Figure 2.2 </vt:lpstr>
      <vt:lpstr>Table 2.3 </vt:lpstr>
      <vt:lpstr>Figure 2.3</vt:lpstr>
      <vt:lpstr>Table 2.4 </vt:lpstr>
      <vt:lpstr>Figure 2.4</vt:lpstr>
      <vt:lpstr>Table 2.5</vt:lpstr>
      <vt:lpstr>'Table 2.5'!_ftn1</vt:lpstr>
      <vt:lpstr>'Table 2.5'!_ftnref1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 James</dc:creator>
  <cp:lastModifiedBy>Brandon, Annette</cp:lastModifiedBy>
  <dcterms:created xsi:type="dcterms:W3CDTF">2021-05-28T15:36:29Z</dcterms:created>
  <dcterms:modified xsi:type="dcterms:W3CDTF">2021-10-01T00:05:34Z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{D87EF49E-92B5-492A-8D4B-613D07953149}</vt:lpwstr>
  </property>
</Properties>
</file>