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2021 WA Clean Energy Implementation Plan (CEIP) (UE-210628)\CEIP Document Final Draft 10.01.2021\Appendix E- Customer Benefit Indicators\"/>
    </mc:Choice>
  </mc:AlternateContent>
  <xr:revisionPtr revIDLastSave="0" documentId="13_ncr:1_{0F28E8A7-7013-4E46-84E9-372803F1F552}" xr6:coauthVersionLast="45" xr6:coauthVersionMax="45" xr10:uidLastSave="{00000000-0000-0000-0000-000000000000}"/>
  <bookViews>
    <workbookView xWindow="-98" yWindow="-98" windowWidth="20715" windowHeight="13276" xr2:uid="{922F030E-109C-4517-9BB5-C92DEECB4342}"/>
  </bookViews>
  <sheets>
    <sheet name="Load &amp; Resources" sheetId="2" r:id="rId1"/>
    <sheet name="Definitions" sheetId="3" r:id="rId2"/>
    <sheet name="Customer Reliability" sheetId="1" r:id="rId3"/>
  </sheets>
  <definedNames>
    <definedName name="_xlnm._FilterDatabase" localSheetId="2" hidden="1">'Customer Reliability'!$A$1:$AJ$149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2" l="1"/>
  <c r="J18" i="2"/>
  <c r="D39" i="2"/>
  <c r="D41" i="2" s="1"/>
  <c r="E39" i="2"/>
  <c r="E41" i="2" s="1"/>
  <c r="F39" i="2"/>
  <c r="G39" i="2"/>
  <c r="H39" i="2"/>
  <c r="H41" i="2" s="1"/>
  <c r="J39" i="2"/>
  <c r="J41" i="2" s="1"/>
  <c r="K39" i="2"/>
  <c r="L39" i="2"/>
  <c r="M39" i="2"/>
  <c r="M41" i="2" s="1"/>
  <c r="N39" i="2"/>
  <c r="N41" i="2" s="1"/>
  <c r="F41" i="2"/>
  <c r="G41" i="2"/>
  <c r="K41" i="2"/>
  <c r="L41" i="2"/>
  <c r="D43" i="2"/>
  <c r="E43" i="2"/>
  <c r="F43" i="2"/>
  <c r="G43" i="2"/>
  <c r="H43" i="2"/>
  <c r="J43" i="2"/>
  <c r="K43" i="2"/>
  <c r="L43" i="2"/>
  <c r="M43" i="2"/>
  <c r="N43" i="2"/>
  <c r="I181" i="1" l="1"/>
  <c r="M194" i="1"/>
  <c r="M146" i="1"/>
  <c r="I194" i="1" l="1"/>
  <c r="S146" i="1"/>
  <c r="R146" i="1"/>
  <c r="Q146" i="1"/>
  <c r="P146" i="1"/>
  <c r="O146" i="1"/>
  <c r="L146" i="1"/>
  <c r="I148" i="1"/>
  <c r="M148" i="1"/>
  <c r="J156" i="1" l="1"/>
  <c r="I146" i="1" l="1"/>
  <c r="J146" i="1"/>
  <c r="K146" i="1"/>
  <c r="O194" i="1"/>
  <c r="I175" i="1" l="1"/>
  <c r="I165" i="1"/>
  <c r="S179" i="1"/>
  <c r="R179" i="1"/>
  <c r="Q179" i="1"/>
  <c r="P179" i="1"/>
  <c r="O179" i="1"/>
  <c r="M179" i="1"/>
  <c r="L179" i="1"/>
  <c r="K179" i="1"/>
  <c r="J179" i="1"/>
  <c r="I179" i="1"/>
  <c r="S177" i="1"/>
  <c r="R177" i="1"/>
  <c r="Q177" i="1"/>
  <c r="P177" i="1"/>
  <c r="O177" i="1"/>
  <c r="M177" i="1"/>
  <c r="L177" i="1"/>
  <c r="K177" i="1"/>
  <c r="J177" i="1"/>
  <c r="I177" i="1"/>
  <c r="S176" i="1"/>
  <c r="R176" i="1"/>
  <c r="Q176" i="1"/>
  <c r="P176" i="1"/>
  <c r="O176" i="1"/>
  <c r="M176" i="1"/>
  <c r="L176" i="1"/>
  <c r="K176" i="1"/>
  <c r="J176" i="1"/>
  <c r="I176" i="1"/>
  <c r="S175" i="1"/>
  <c r="R175" i="1"/>
  <c r="Q175" i="1"/>
  <c r="P175" i="1"/>
  <c r="O175" i="1"/>
  <c r="M175" i="1"/>
  <c r="L175" i="1"/>
  <c r="K175" i="1"/>
  <c r="J175" i="1"/>
  <c r="S174" i="1"/>
  <c r="R174" i="1"/>
  <c r="Q174" i="1"/>
  <c r="P174" i="1"/>
  <c r="O174" i="1"/>
  <c r="M174" i="1"/>
  <c r="L174" i="1"/>
  <c r="K174" i="1"/>
  <c r="J174" i="1"/>
  <c r="I174" i="1"/>
  <c r="S173" i="1"/>
  <c r="R173" i="1"/>
  <c r="Q173" i="1"/>
  <c r="P173" i="1"/>
  <c r="O173" i="1"/>
  <c r="M173" i="1"/>
  <c r="L173" i="1"/>
  <c r="K173" i="1"/>
  <c r="J173" i="1"/>
  <c r="I173" i="1"/>
  <c r="S171" i="1"/>
  <c r="S187" i="1" s="1"/>
  <c r="R171" i="1"/>
  <c r="Q171" i="1"/>
  <c r="P171" i="1"/>
  <c r="O171" i="1"/>
  <c r="M171" i="1"/>
  <c r="L171" i="1"/>
  <c r="K171" i="1"/>
  <c r="J171" i="1"/>
  <c r="J187" i="1" s="1"/>
  <c r="I171" i="1"/>
  <c r="S170" i="1"/>
  <c r="R170" i="1"/>
  <c r="Q170" i="1"/>
  <c r="P170" i="1"/>
  <c r="O170" i="1"/>
  <c r="M170" i="1"/>
  <c r="L170" i="1"/>
  <c r="K170" i="1"/>
  <c r="J170" i="1"/>
  <c r="I170" i="1"/>
  <c r="S168" i="1"/>
  <c r="R168" i="1"/>
  <c r="Q168" i="1"/>
  <c r="P168" i="1"/>
  <c r="O168" i="1"/>
  <c r="O184" i="1" s="1"/>
  <c r="M168" i="1"/>
  <c r="L168" i="1"/>
  <c r="K168" i="1"/>
  <c r="J168" i="1"/>
  <c r="I168" i="1"/>
  <c r="S167" i="1"/>
  <c r="R167" i="1"/>
  <c r="Q167" i="1"/>
  <c r="Q183" i="1" s="1"/>
  <c r="P167" i="1"/>
  <c r="O167" i="1"/>
  <c r="M167" i="1"/>
  <c r="L167" i="1"/>
  <c r="K167" i="1"/>
  <c r="J167" i="1"/>
  <c r="I167" i="1"/>
  <c r="S166" i="1"/>
  <c r="R166" i="1"/>
  <c r="R182" i="1" s="1"/>
  <c r="Q166" i="1"/>
  <c r="P166" i="1"/>
  <c r="O166" i="1"/>
  <c r="M166" i="1"/>
  <c r="L166" i="1"/>
  <c r="K166" i="1"/>
  <c r="J166" i="1"/>
  <c r="I166" i="1"/>
  <c r="S165" i="1"/>
  <c r="R165" i="1"/>
  <c r="Q165" i="1"/>
  <c r="P165" i="1"/>
  <c r="O165" i="1"/>
  <c r="M165" i="1"/>
  <c r="L165" i="1"/>
  <c r="K165" i="1"/>
  <c r="K181" i="1" s="1"/>
  <c r="J165" i="1"/>
  <c r="M181" i="1" l="1"/>
  <c r="K182" i="1"/>
  <c r="I183" i="1"/>
  <c r="R183" i="1"/>
  <c r="P184" i="1"/>
  <c r="S183" i="1"/>
  <c r="L187" i="1"/>
  <c r="S182" i="1"/>
  <c r="J183" i="1"/>
  <c r="Q184" i="1"/>
  <c r="R181" i="1"/>
  <c r="O183" i="1"/>
  <c r="L184" i="1"/>
  <c r="Q187" i="1"/>
  <c r="Q181" i="1"/>
  <c r="O182" i="1"/>
  <c r="P182" i="1"/>
  <c r="M183" i="1"/>
  <c r="K184" i="1"/>
  <c r="P187" i="1"/>
  <c r="O181" i="1"/>
  <c r="P181" i="1"/>
  <c r="M182" i="1"/>
  <c r="K183" i="1"/>
  <c r="I184" i="1"/>
  <c r="R184" i="1"/>
  <c r="M187" i="1"/>
  <c r="J184" i="1"/>
  <c r="L182" i="1"/>
  <c r="L183" i="1"/>
  <c r="S184" i="1"/>
  <c r="O187" i="1"/>
  <c r="J181" i="1"/>
  <c r="S181" i="1"/>
  <c r="Q182" i="1"/>
  <c r="P183" i="1"/>
  <c r="M184" i="1"/>
  <c r="I187" i="1"/>
  <c r="R187" i="1"/>
  <c r="L181" i="1"/>
  <c r="J182" i="1"/>
  <c r="K187" i="1"/>
  <c r="I182" i="1"/>
  <c r="S157" i="1" l="1"/>
  <c r="R157" i="1"/>
  <c r="Q157" i="1"/>
  <c r="P157" i="1"/>
  <c r="O157" i="1"/>
  <c r="S156" i="1"/>
  <c r="R156" i="1"/>
  <c r="Q156" i="1"/>
  <c r="P156" i="1"/>
  <c r="O156" i="1"/>
  <c r="M157" i="1"/>
  <c r="L157" i="1"/>
  <c r="K157" i="1"/>
  <c r="J157" i="1"/>
  <c r="M156" i="1"/>
  <c r="L156" i="1"/>
  <c r="K156" i="1"/>
  <c r="I157" i="1"/>
  <c r="I156" i="1"/>
  <c r="S153" i="1" l="1"/>
  <c r="R153" i="1"/>
  <c r="Q153" i="1"/>
  <c r="P153" i="1"/>
  <c r="S152" i="1"/>
  <c r="R152" i="1"/>
  <c r="Q152" i="1"/>
  <c r="P152" i="1"/>
  <c r="O153" i="1"/>
  <c r="O152" i="1"/>
  <c r="M153" i="1"/>
  <c r="L153" i="1"/>
  <c r="K153" i="1"/>
  <c r="J153" i="1"/>
  <c r="M152" i="1"/>
  <c r="L152" i="1"/>
  <c r="K152" i="1"/>
  <c r="J152" i="1"/>
  <c r="I153" i="1"/>
  <c r="I152" i="1"/>
  <c r="I149" i="1"/>
  <c r="J148" i="1"/>
  <c r="K148" i="1"/>
  <c r="L148" i="1"/>
  <c r="O148" i="1"/>
  <c r="P148" i="1"/>
  <c r="Q148" i="1"/>
  <c r="R148" i="1"/>
  <c r="S148" i="1"/>
  <c r="J149" i="1"/>
  <c r="J159" i="1" s="1"/>
  <c r="J160" i="1" s="1"/>
  <c r="K149" i="1"/>
  <c r="L149" i="1"/>
  <c r="M149" i="1"/>
  <c r="O149" i="1"/>
  <c r="P149" i="1"/>
  <c r="Q149" i="1"/>
  <c r="R149" i="1"/>
  <c r="S149" i="1"/>
  <c r="R159" i="1" l="1"/>
  <c r="R160" i="1" s="1"/>
  <c r="S159" i="1"/>
  <c r="S160" i="1" s="1"/>
  <c r="I159" i="1"/>
  <c r="I160" i="1" s="1"/>
  <c r="O159" i="1"/>
  <c r="O160" i="1" s="1"/>
  <c r="P159" i="1"/>
  <c r="P160" i="1" s="1"/>
  <c r="L159" i="1"/>
  <c r="L160" i="1" s="1"/>
  <c r="K159" i="1"/>
  <c r="K160" i="1" s="1"/>
  <c r="Q159" i="1"/>
  <c r="Q160" i="1" s="1"/>
  <c r="M159" i="1"/>
  <c r="M160" i="1" s="1"/>
  <c r="X146" i="1"/>
  <c r="W146" i="1"/>
  <c r="V146" i="1"/>
  <c r="U146" i="1"/>
  <c r="T146" i="1"/>
  <c r="M201" i="1"/>
  <c r="L201" i="1"/>
  <c r="K201" i="1"/>
  <c r="J201" i="1"/>
  <c r="M200" i="1"/>
  <c r="L200" i="1"/>
  <c r="K200" i="1"/>
  <c r="J200" i="1"/>
  <c r="I201" i="1"/>
  <c r="I200" i="1"/>
  <c r="S195" i="1"/>
  <c r="R195" i="1"/>
  <c r="Q195" i="1"/>
  <c r="P195" i="1"/>
  <c r="O195" i="1"/>
  <c r="O196" i="1" s="1"/>
  <c r="M195" i="1"/>
  <c r="L195" i="1"/>
  <c r="K195" i="1"/>
  <c r="J195" i="1"/>
  <c r="L194" i="1"/>
  <c r="K194" i="1"/>
  <c r="J194" i="1"/>
  <c r="I195" i="1"/>
  <c r="I196" i="1" s="1"/>
  <c r="S194" i="1"/>
  <c r="R194" i="1"/>
  <c r="Q194" i="1"/>
  <c r="P194" i="1"/>
  <c r="P196" i="1" l="1"/>
  <c r="Q196" i="1"/>
  <c r="R196" i="1"/>
  <c r="S196" i="1"/>
  <c r="L196" i="1"/>
  <c r="J196" i="1"/>
  <c r="K196" i="1"/>
  <c r="M19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</authors>
  <commentList>
    <comment ref="G13" authorId="0" shapeId="0" xr:uid="{EAC9D687-9C4C-402B-8CB9-8BE1AC804EA2}">
      <text>
        <r>
          <rPr>
            <b/>
            <sz val="9"/>
            <color indexed="81"/>
            <rFont val="Tahoma"/>
            <family val="2"/>
          </rPr>
          <t xml:space="preserve">transformer limited
</t>
        </r>
      </text>
    </comment>
    <comment ref="H13" authorId="0" shapeId="0" xr:uid="{96A12682-77DB-40E7-BAE8-0D90BF401225}">
      <text>
        <r>
          <rPr>
            <b/>
            <sz val="9"/>
            <color indexed="81"/>
            <rFont val="Tahoma"/>
            <family val="2"/>
          </rPr>
          <t>transformer limited</t>
        </r>
      </text>
    </comment>
    <comment ref="M13" authorId="0" shapeId="0" xr:uid="{AD32E223-A065-4A9A-A963-CB0AC0A8C9B5}">
      <text>
        <r>
          <rPr>
            <b/>
            <sz val="9"/>
            <color indexed="81"/>
            <rFont val="Tahoma"/>
            <family val="2"/>
          </rPr>
          <t>transformer limited</t>
        </r>
      </text>
    </comment>
    <comment ref="N13" authorId="0" shapeId="0" xr:uid="{9070804A-9292-42DE-BCC5-7A9629512888}">
      <text>
        <r>
          <rPr>
            <b/>
            <sz val="9"/>
            <color indexed="81"/>
            <rFont val="Tahoma"/>
            <family val="2"/>
          </rPr>
          <t>transformer limited</t>
        </r>
      </text>
    </comment>
  </commentList>
</comments>
</file>

<file path=xl/sharedStrings.xml><?xml version="1.0" encoding="utf-8"?>
<sst xmlns="http://schemas.openxmlformats.org/spreadsheetml/2006/main" count="1091" uniqueCount="425">
  <si>
    <t>53025011402</t>
  </si>
  <si>
    <t>1400000US53025011402</t>
  </si>
  <si>
    <t>No</t>
  </si>
  <si>
    <t>RURAL</t>
  </si>
  <si>
    <t>Grant</t>
  </si>
  <si>
    <t>53021020700</t>
  </si>
  <si>
    <t>1400000US53021020700</t>
  </si>
  <si>
    <t>Franklin</t>
  </si>
  <si>
    <t>53051970100</t>
  </si>
  <si>
    <t>1400000US53051970100</t>
  </si>
  <si>
    <t>Pend Oreille</t>
  </si>
  <si>
    <t>53063002100</t>
  </si>
  <si>
    <t>1400000US53063002100</t>
  </si>
  <si>
    <t>SU-UR</t>
  </si>
  <si>
    <t>Spokane</t>
  </si>
  <si>
    <t>53063000400</t>
  </si>
  <si>
    <t>1400000US53063000400</t>
  </si>
  <si>
    <t>Yes</t>
  </si>
  <si>
    <t>53063014500</t>
  </si>
  <si>
    <t>1400000US53063014500</t>
  </si>
  <si>
    <t>SU-UR-RU</t>
  </si>
  <si>
    <t>53063002900</t>
  </si>
  <si>
    <t>1400000US53063002900</t>
  </si>
  <si>
    <t>SUBURB</t>
  </si>
  <si>
    <t>53063011201</t>
  </si>
  <si>
    <t>1400000US53063011201</t>
  </si>
  <si>
    <t>53065950900</t>
  </si>
  <si>
    <t>1400000US53065950900</t>
  </si>
  <si>
    <t>Stevens</t>
  </si>
  <si>
    <t>53063010402</t>
  </si>
  <si>
    <t>1400000US53063010402</t>
  </si>
  <si>
    <t>SU-RU</t>
  </si>
  <si>
    <t>53063003500</t>
  </si>
  <si>
    <t>1400000US53063003500</t>
  </si>
  <si>
    <t>53063011202</t>
  </si>
  <si>
    <t>1400000US53063011202</t>
  </si>
  <si>
    <t>53063003800</t>
  </si>
  <si>
    <t>1400000US53063003800</t>
  </si>
  <si>
    <t>53063012000</t>
  </si>
  <si>
    <t>1400000US53063012000</t>
  </si>
  <si>
    <t>53001950400</t>
  </si>
  <si>
    <t>1400000US53001950400</t>
  </si>
  <si>
    <t>Adams</t>
  </si>
  <si>
    <t>53063014400</t>
  </si>
  <si>
    <t>1400000US53063014400</t>
  </si>
  <si>
    <t>53063012901</t>
  </si>
  <si>
    <t>1400000US53063012901</t>
  </si>
  <si>
    <t>53063003000</t>
  </si>
  <si>
    <t>1400000US53063003000</t>
  </si>
  <si>
    <t>53063011101</t>
  </si>
  <si>
    <t>1400000US53063011101</t>
  </si>
  <si>
    <t>53003960300</t>
  </si>
  <si>
    <t>1400000US53003960300</t>
  </si>
  <si>
    <t>Asotin</t>
  </si>
  <si>
    <t>53063001400</t>
  </si>
  <si>
    <t>1400000US53063001400</t>
  </si>
  <si>
    <t>53063001600</t>
  </si>
  <si>
    <t>1400000US53063001600</t>
  </si>
  <si>
    <t>53003960600</t>
  </si>
  <si>
    <t>1400000US53003960600</t>
  </si>
  <si>
    <t>53063001500</t>
  </si>
  <si>
    <t>1400000US53063001500</t>
  </si>
  <si>
    <t>53063003200</t>
  </si>
  <si>
    <t>1400000US53063003200</t>
  </si>
  <si>
    <t>53001950500</t>
  </si>
  <si>
    <t>1400000US53001950500</t>
  </si>
  <si>
    <t>53063011702</t>
  </si>
  <si>
    <t>1400000US53063011702</t>
  </si>
  <si>
    <t>53063001800</t>
  </si>
  <si>
    <t>1400000US53063001800</t>
  </si>
  <si>
    <t>53063011701</t>
  </si>
  <si>
    <t>1400000US53063011701</t>
  </si>
  <si>
    <t>53063013100</t>
  </si>
  <si>
    <t>1400000US53063013100</t>
  </si>
  <si>
    <t>53063002600</t>
  </si>
  <si>
    <t>1400000US53063002600</t>
  </si>
  <si>
    <t>UR-RU</t>
  </si>
  <si>
    <t>53063010201</t>
  </si>
  <si>
    <t>1400000US53063010201</t>
  </si>
  <si>
    <t>53001950300</t>
  </si>
  <si>
    <t>1400000US53001950300</t>
  </si>
  <si>
    <t>53063012200</t>
  </si>
  <si>
    <t>1400000US53063012200</t>
  </si>
  <si>
    <t>53063002000</t>
  </si>
  <si>
    <t>1400000US53063002000</t>
  </si>
  <si>
    <t>53065950300</t>
  </si>
  <si>
    <t>1400000US53065950300</t>
  </si>
  <si>
    <t>53063000200</t>
  </si>
  <si>
    <t>1400000US53063000200</t>
  </si>
  <si>
    <t>53063001900</t>
  </si>
  <si>
    <t>1400000US53063001900</t>
  </si>
  <si>
    <t>53043960200</t>
  </si>
  <si>
    <t>1400000US53043960200</t>
  </si>
  <si>
    <t>Lincoln</t>
  </si>
  <si>
    <t>53001950100</t>
  </si>
  <si>
    <t>1400000US53001950100</t>
  </si>
  <si>
    <t>53063002500</t>
  </si>
  <si>
    <t>1400000US53063002500</t>
  </si>
  <si>
    <t>53019970100</t>
  </si>
  <si>
    <t>1400000US53019970100</t>
  </si>
  <si>
    <t>Ferry</t>
  </si>
  <si>
    <t>53063012500</t>
  </si>
  <si>
    <t>1400000US53063012500</t>
  </si>
  <si>
    <t>53063004601</t>
  </si>
  <si>
    <t>1400000US53063004601</t>
  </si>
  <si>
    <t>53065941000</t>
  </si>
  <si>
    <t>1400000US53065941000</t>
  </si>
  <si>
    <t>53043960400</t>
  </si>
  <si>
    <t>1400000US53043960400</t>
  </si>
  <si>
    <t>53063012300</t>
  </si>
  <si>
    <t>1400000US53063012300</t>
  </si>
  <si>
    <t>53063003100</t>
  </si>
  <si>
    <t>1400000US53063003100</t>
  </si>
  <si>
    <t>53063011102</t>
  </si>
  <si>
    <t>1400000US53063011102</t>
  </si>
  <si>
    <t>53075000800</t>
  </si>
  <si>
    <t>1400000US53075000800</t>
  </si>
  <si>
    <t>Whitman</t>
  </si>
  <si>
    <t>53063002400</t>
  </si>
  <si>
    <t>1400000US53063002400</t>
  </si>
  <si>
    <t>53063014300</t>
  </si>
  <si>
    <t>1400000US53063014300</t>
  </si>
  <si>
    <t>53065951400</t>
  </si>
  <si>
    <t>1400000US53065951400</t>
  </si>
  <si>
    <t>53063010800</t>
  </si>
  <si>
    <t>1400000US53063010800</t>
  </si>
  <si>
    <t>53063013201</t>
  </si>
  <si>
    <t>1400000US53063013201</t>
  </si>
  <si>
    <t>53063000300</t>
  </si>
  <si>
    <t>1400000US53063000300</t>
  </si>
  <si>
    <t>53075000600</t>
  </si>
  <si>
    <t>1400000US53075000600</t>
  </si>
  <si>
    <t>53063011900</t>
  </si>
  <si>
    <t>1400000US53063011900</t>
  </si>
  <si>
    <t>53063010304</t>
  </si>
  <si>
    <t>1400000US53063010304</t>
  </si>
  <si>
    <t>53063010401</t>
  </si>
  <si>
    <t>1400000US53063010401</t>
  </si>
  <si>
    <t>53063001300</t>
  </si>
  <si>
    <t>1400000US53063001300</t>
  </si>
  <si>
    <t>53075000500</t>
  </si>
  <si>
    <t>1400000US53075000500</t>
  </si>
  <si>
    <t>53075000100</t>
  </si>
  <si>
    <t>1400000US53075000100</t>
  </si>
  <si>
    <t>53065951100</t>
  </si>
  <si>
    <t>1400000US53065951100</t>
  </si>
  <si>
    <t>53063002300</t>
  </si>
  <si>
    <t>1400000US53063002300</t>
  </si>
  <si>
    <t>53063011500</t>
  </si>
  <si>
    <t>1400000US53063011500</t>
  </si>
  <si>
    <t>53001950200</t>
  </si>
  <si>
    <t>1400000US53001950200</t>
  </si>
  <si>
    <t>53065950600</t>
  </si>
  <si>
    <t>1400000US53065950600</t>
  </si>
  <si>
    <t>53019940000</t>
  </si>
  <si>
    <t>1400000US53019940000</t>
  </si>
  <si>
    <t>53063012902</t>
  </si>
  <si>
    <t>1400000US53063012902</t>
  </si>
  <si>
    <t>53063012100</t>
  </si>
  <si>
    <t>1400000US53063012100</t>
  </si>
  <si>
    <t>53063013500</t>
  </si>
  <si>
    <t>1400000US53063013500</t>
  </si>
  <si>
    <t>53063010601</t>
  </si>
  <si>
    <t>1400000US53063010601</t>
  </si>
  <si>
    <t>53063011400</t>
  </si>
  <si>
    <t>1400000US53063011400</t>
  </si>
  <si>
    <t>53063012802</t>
  </si>
  <si>
    <t>1400000US53063012802</t>
  </si>
  <si>
    <t>53063000700</t>
  </si>
  <si>
    <t>1400000US53063000700</t>
  </si>
  <si>
    <t>53063013900</t>
  </si>
  <si>
    <t>1400000US53063013900</t>
  </si>
  <si>
    <t>53063013700</t>
  </si>
  <si>
    <t>1400000US53063013700</t>
  </si>
  <si>
    <t>53063011300</t>
  </si>
  <si>
    <t>1400000US53063011300</t>
  </si>
  <si>
    <t>53063012600</t>
  </si>
  <si>
    <t>1400000US53063012600</t>
  </si>
  <si>
    <t>53063005000</t>
  </si>
  <si>
    <t>1400000US53063005000</t>
  </si>
  <si>
    <t>53063010305</t>
  </si>
  <si>
    <t>1400000US53063010305</t>
  </si>
  <si>
    <t>53043960300</t>
  </si>
  <si>
    <t>1400000US53043960300</t>
  </si>
  <si>
    <t>53063013300</t>
  </si>
  <si>
    <t>1400000US53063013300</t>
  </si>
  <si>
    <t>53075000900</t>
  </si>
  <si>
    <t>1400000US53075000900</t>
  </si>
  <si>
    <t>53063010501</t>
  </si>
  <si>
    <t>1400000US53063010501</t>
  </si>
  <si>
    <t>53063004700</t>
  </si>
  <si>
    <t>1400000US53063004700</t>
  </si>
  <si>
    <t>53063012801</t>
  </si>
  <si>
    <t>1400000US53063012801</t>
  </si>
  <si>
    <t>53063014100</t>
  </si>
  <si>
    <t>1400000US53063014100</t>
  </si>
  <si>
    <t>53003960200</t>
  </si>
  <si>
    <t>1400000US53003960200</t>
  </si>
  <si>
    <t>53063004300</t>
  </si>
  <si>
    <t>1400000US53063004300</t>
  </si>
  <si>
    <t>53063013000</t>
  </si>
  <si>
    <t>1400000US53063013000</t>
  </si>
  <si>
    <t>53063011600</t>
  </si>
  <si>
    <t>1400000US53063011600</t>
  </si>
  <si>
    <t>53063011000</t>
  </si>
  <si>
    <t>1400000US53063011000</t>
  </si>
  <si>
    <t>53065950500</t>
  </si>
  <si>
    <t>1400000US53065950500</t>
  </si>
  <si>
    <t>53063013600</t>
  </si>
  <si>
    <t>1400000US53063013600</t>
  </si>
  <si>
    <t>53065950800</t>
  </si>
  <si>
    <t>1400000US53065950800</t>
  </si>
  <si>
    <t>53003960500</t>
  </si>
  <si>
    <t>1400000US53003960500</t>
  </si>
  <si>
    <t>53065950700</t>
  </si>
  <si>
    <t>1400000US53065950700</t>
  </si>
  <si>
    <t>53063004900</t>
  </si>
  <si>
    <t>1400000US53063004900</t>
  </si>
  <si>
    <t>53063004200</t>
  </si>
  <si>
    <t>1400000US53063004200</t>
  </si>
  <si>
    <t>53063013800</t>
  </si>
  <si>
    <t>1400000US53063013800</t>
  </si>
  <si>
    <t>53075000200</t>
  </si>
  <si>
    <t>1400000US53075000200</t>
  </si>
  <si>
    <t>53065950200</t>
  </si>
  <si>
    <t>1400000US53065950200</t>
  </si>
  <si>
    <t>53063000600</t>
  </si>
  <si>
    <t>1400000US53063000600</t>
  </si>
  <si>
    <t>53063011800</t>
  </si>
  <si>
    <t>1400000US53063011800</t>
  </si>
  <si>
    <t>53043960100</t>
  </si>
  <si>
    <t>1400000US53043960100</t>
  </si>
  <si>
    <t>53063004000</t>
  </si>
  <si>
    <t>1400000US53063004000</t>
  </si>
  <si>
    <t>URBAN</t>
  </si>
  <si>
    <t>53063012402</t>
  </si>
  <si>
    <t>1400000US53063012402</t>
  </si>
  <si>
    <t>53063013401</t>
  </si>
  <si>
    <t>1400000US53063013401</t>
  </si>
  <si>
    <t>53063010503</t>
  </si>
  <si>
    <t>1400000US53063010503</t>
  </si>
  <si>
    <t>53063000900</t>
  </si>
  <si>
    <t>1400000US53063000900</t>
  </si>
  <si>
    <t>53003960400</t>
  </si>
  <si>
    <t>1400000US53003960400</t>
  </si>
  <si>
    <t>53063000500</t>
  </si>
  <si>
    <t>1400000US53063000500</t>
  </si>
  <si>
    <t>53003960100</t>
  </si>
  <si>
    <t>1400000US53003960100</t>
  </si>
  <si>
    <t>53065951300</t>
  </si>
  <si>
    <t>1400000US53065951300</t>
  </si>
  <si>
    <t>53075000700</t>
  </si>
  <si>
    <t>1400000US53075000700</t>
  </si>
  <si>
    <t>53063001000</t>
  </si>
  <si>
    <t>1400000US53063001000</t>
  </si>
  <si>
    <t>53063010303</t>
  </si>
  <si>
    <t>1400000US53063010303</t>
  </si>
  <si>
    <t>53063010202</t>
  </si>
  <si>
    <t>1400000US53063010202</t>
  </si>
  <si>
    <t>53063001100</t>
  </si>
  <si>
    <t>1400000US53063001100</t>
  </si>
  <si>
    <t>53063004400</t>
  </si>
  <si>
    <t>1400000US53063004400</t>
  </si>
  <si>
    <t>53063010504</t>
  </si>
  <si>
    <t>1400000US53063010504</t>
  </si>
  <si>
    <t>53075001000</t>
  </si>
  <si>
    <t>1400000US53075001000</t>
  </si>
  <si>
    <t>53075000400</t>
  </si>
  <si>
    <t>1400000US53075000400</t>
  </si>
  <si>
    <t>53063003600</t>
  </si>
  <si>
    <t>1400000US53063003600</t>
  </si>
  <si>
    <t>53063004100</t>
  </si>
  <si>
    <t>1400000US53063004100</t>
  </si>
  <si>
    <t>53063012401</t>
  </si>
  <si>
    <t>1400000US53063012401</t>
  </si>
  <si>
    <t>53063010900</t>
  </si>
  <si>
    <t>1400000US53063010900</t>
  </si>
  <si>
    <t>53063004800</t>
  </si>
  <si>
    <t>1400000US53063004800</t>
  </si>
  <si>
    <t>53063001200</t>
  </si>
  <si>
    <t>1400000US53063001200</t>
  </si>
  <si>
    <t>53075000300</t>
  </si>
  <si>
    <t>1400000US53075000300</t>
  </si>
  <si>
    <t>53063010100</t>
  </si>
  <si>
    <t>1400000US53063010100</t>
  </si>
  <si>
    <t>53063012702</t>
  </si>
  <si>
    <t>1400000US53063012702</t>
  </si>
  <si>
    <t>53065950100</t>
  </si>
  <si>
    <t>1400000US53065950100</t>
  </si>
  <si>
    <t>53063004602</t>
  </si>
  <si>
    <t>1400000US53063004602</t>
  </si>
  <si>
    <t>53063012701</t>
  </si>
  <si>
    <t>1400000US53063012701</t>
  </si>
  <si>
    <t>53063013202</t>
  </si>
  <si>
    <t>1400000US53063013202</t>
  </si>
  <si>
    <t>53063004500</t>
  </si>
  <si>
    <t>1400000US53063004500</t>
  </si>
  <si>
    <t>53063010700</t>
  </si>
  <si>
    <t>1400000US53063010700</t>
  </si>
  <si>
    <t>53063000800</t>
  </si>
  <si>
    <t>1400000US53063000800</t>
  </si>
  <si>
    <t>53063010602</t>
  </si>
  <si>
    <t>1400000US53063010602</t>
  </si>
  <si>
    <t>53063003900</t>
  </si>
  <si>
    <t>1400000US53063003900</t>
  </si>
  <si>
    <t>53063010301</t>
  </si>
  <si>
    <t>1400000US53063010301</t>
  </si>
  <si>
    <t>GEOID</t>
  </si>
  <si>
    <t>AFFGEOID</t>
  </si>
  <si>
    <t>VulnerableCustomerAnalysis_Yr</t>
  </si>
  <si>
    <t>VulnerableCombinedRank</t>
  </si>
  <si>
    <t>VulnerablePopulationFlagPh1</t>
  </si>
  <si>
    <t>SocioEconomicFactorsRank</t>
  </si>
  <si>
    <t>SensitivePopulationsRank</t>
  </si>
  <si>
    <t>CumulativeEnvHealthDispRank</t>
  </si>
  <si>
    <t>Environmental_Health_Disparitie</t>
  </si>
  <si>
    <t>VulnerableCustomerAnalysisYr</t>
  </si>
  <si>
    <t>Tribal_Lands__Yes_No_</t>
  </si>
  <si>
    <t>AvgCEMI_Yr5</t>
  </si>
  <si>
    <t>CustomerCount_Yr5</t>
  </si>
  <si>
    <t>CustomerCount_Yr4</t>
  </si>
  <si>
    <t>CustomerCount_Yr3</t>
  </si>
  <si>
    <t>CustomerCount_Yr2</t>
  </si>
  <si>
    <t>CustomerCount_Yr1</t>
  </si>
  <si>
    <t>AvgCEMI_5Yr</t>
  </si>
  <si>
    <t>AvgCEMI_Yr4</t>
  </si>
  <si>
    <t>AvgCEMI_Yr3</t>
  </si>
  <si>
    <t>AvgCEMI_Yr2</t>
  </si>
  <si>
    <t>AvgCEMI_Yr1</t>
  </si>
  <si>
    <t>AvgCAIDI_5yr</t>
  </si>
  <si>
    <t>CAIDI_Yr5</t>
  </si>
  <si>
    <t>CAIDI_Yr4</t>
  </si>
  <si>
    <t>CAIDI_Yr3</t>
  </si>
  <si>
    <t>CAIDI_Yr2</t>
  </si>
  <si>
    <t>CAIDI_Yr1</t>
  </si>
  <si>
    <t>FeederDesignation</t>
  </si>
  <si>
    <t>ACSDT5YR2018MedIncome</t>
  </si>
  <si>
    <t>SPIDCountInCensusTract</t>
  </si>
  <si>
    <t>County_Name</t>
  </si>
  <si>
    <t>VulnerablePopulationFlagPh2</t>
  </si>
  <si>
    <t>HighlyImpactedCommunity</t>
  </si>
  <si>
    <t>HIC_Or_VulnerablePh2Flag</t>
  </si>
  <si>
    <t>GEOID_Double</t>
  </si>
  <si>
    <t>Other Communities</t>
  </si>
  <si>
    <t>Delta</t>
  </si>
  <si>
    <t>CAIDI (Minutes)</t>
  </si>
  <si>
    <t>CEMI (Events)</t>
  </si>
  <si>
    <t>Customers</t>
  </si>
  <si>
    <t>Named Communities</t>
  </si>
  <si>
    <t>Raw Avg</t>
  </si>
  <si>
    <t>Raw Stdev</t>
  </si>
  <si>
    <t>Count</t>
  </si>
  <si>
    <t>T value</t>
  </si>
  <si>
    <t>P Value</t>
  </si>
  <si>
    <t>Weighted Averages</t>
  </si>
  <si>
    <t>n/a</t>
  </si>
  <si>
    <t>Planning Margin</t>
  </si>
  <si>
    <t>Implied Margin</t>
  </si>
  <si>
    <t>Total</t>
  </si>
  <si>
    <t>Unspecified</t>
  </si>
  <si>
    <t>Long Term Purchase</t>
  </si>
  <si>
    <t>Potential</t>
  </si>
  <si>
    <t>Long Term Sales</t>
  </si>
  <si>
    <t>PURPA- varies</t>
  </si>
  <si>
    <t>Small Power</t>
  </si>
  <si>
    <t>Actual Peak Hour</t>
  </si>
  <si>
    <t>PURPA- Biomass</t>
  </si>
  <si>
    <t>Stimson Lumber</t>
  </si>
  <si>
    <t>Clearwater Paper</t>
  </si>
  <si>
    <t>PURPA- Refuse/Hydro</t>
  </si>
  <si>
    <t>City of Spokane</t>
  </si>
  <si>
    <t>Solar</t>
  </si>
  <si>
    <t>Adams-Nielson</t>
  </si>
  <si>
    <t>Wind</t>
  </si>
  <si>
    <t>Rattlesnake</t>
  </si>
  <si>
    <t>Palouse</t>
  </si>
  <si>
    <t>Hydro- Run of River</t>
  </si>
  <si>
    <t>Upper Falls</t>
  </si>
  <si>
    <t>Post Falls</t>
  </si>
  <si>
    <t>Nine Mile</t>
  </si>
  <si>
    <t>Monroe Street</t>
  </si>
  <si>
    <t>Hydro- Storage</t>
  </si>
  <si>
    <t>Mid-Columbia Hydro Contracts</t>
  </si>
  <si>
    <t>Noxon Rapids</t>
  </si>
  <si>
    <t>Cabinet Gorge</t>
  </si>
  <si>
    <t>Long Lake</t>
  </si>
  <si>
    <t>Little Falls</t>
  </si>
  <si>
    <t>Coal</t>
  </si>
  <si>
    <t>Colstrip</t>
  </si>
  <si>
    <t>Biomass</t>
  </si>
  <si>
    <t>Kettle Falls</t>
  </si>
  <si>
    <t>Natural Gas</t>
  </si>
  <si>
    <t>Rathdrum CT</t>
  </si>
  <si>
    <t>Northeast CT</t>
  </si>
  <si>
    <t>Kettle Falls CT</t>
  </si>
  <si>
    <t>Boulder Park</t>
  </si>
  <si>
    <t>Lancaster</t>
  </si>
  <si>
    <t>Coyote Springs</t>
  </si>
  <si>
    <t>Resource Type</t>
  </si>
  <si>
    <t>Resources</t>
  </si>
  <si>
    <t>Data Type</t>
  </si>
  <si>
    <t>Hour of Peak</t>
  </si>
  <si>
    <t>Date of Peak</t>
  </si>
  <si>
    <t>Actual Peak Load</t>
  </si>
  <si>
    <t>Planning Seasonal Peak Load</t>
  </si>
  <si>
    <t>Summer</t>
  </si>
  <si>
    <t>Winter</t>
  </si>
  <si>
    <t>Power sales prior to system optimization period (i.e. prior to 18 months to hour)</t>
  </si>
  <si>
    <t>LT Sales</t>
  </si>
  <si>
    <t>Power purchases for system adequacy prior to system optimization (i.e. prior to 18 months to hour)</t>
  </si>
  <si>
    <t>LT Purchase</t>
  </si>
  <si>
    <t>No source of fuel is known</t>
  </si>
  <si>
    <t>This is generation purchased from a Qualify Facility for the PURPA federal act using biomass to create power</t>
  </si>
  <si>
    <t>This is generation purchased from two Qualify Facilities for the PURPA federal act, one uses hydro one uses refuse</t>
  </si>
  <si>
    <t>Solar is the main source of fuel for this facility</t>
  </si>
  <si>
    <t>Wind is the main source of fuel for this facility</t>
  </si>
  <si>
    <t>This type of hydroelectric facility has no storage and generates based on the available water</t>
  </si>
  <si>
    <t>This is a hydroelectric facility with hydro storage, where it could use this storage for production at its full capability</t>
  </si>
  <si>
    <t>Coal is the main source of fuel for this facility</t>
  </si>
  <si>
    <t>Biomass is the main source of fuel for this facility</t>
  </si>
  <si>
    <t>Natural Gas is the main source of fuel for this facility</t>
  </si>
  <si>
    <t>This is the amount of generation actually produced during the peak hour</t>
  </si>
  <si>
    <t>The amount of generation the facility is capable of producing, the unit may have produced this generation or may have been held in reserve</t>
  </si>
  <si>
    <t>Definitions</t>
  </si>
  <si>
    <t>Term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</si>
</sst>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6E6E6"/>
        <bgColor rgb="FFE6E6E6"/>
      </patternFill>
    </fill>
    <fill>
      <patternFill patternType="solid">
        <fgColor rgb="FFFFFF00"/>
        <bgColor rgb="FFE6E6E6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3" borderId="1">
      <alignment horizontal="left"/>
    </xf>
    <xf numFmtId="9" fontId="1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3" fillId="3" borderId="1" xfId="2" applyFont="1" applyAlignment="1">
      <alignment horizontal="left" wrapText="1"/>
    </xf>
    <xf numFmtId="0" fontId="3" fillId="4" borderId="1" xfId="2" applyFont="1" applyFill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64" fontId="4" fillId="0" borderId="0" xfId="1" applyNumberFormat="1" applyFont="1"/>
    <xf numFmtId="0" fontId="5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left"/>
    </xf>
    <xf numFmtId="43" fontId="4" fillId="0" borderId="0" xfId="0" applyNumberFormat="1" applyFont="1"/>
    <xf numFmtId="165" fontId="4" fillId="0" borderId="0" xfId="1" applyNumberFormat="1" applyFont="1"/>
    <xf numFmtId="165" fontId="4" fillId="0" borderId="0" xfId="0" applyNumberFormat="1" applyFont="1"/>
    <xf numFmtId="43" fontId="4" fillId="0" borderId="0" xfId="1" applyFont="1"/>
    <xf numFmtId="0" fontId="3" fillId="4" borderId="1" xfId="2" applyFont="1" applyFill="1" applyAlignment="1">
      <alignment horizontal="right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43" fontId="4" fillId="0" borderId="0" xfId="1" applyNumberFormat="1" applyFont="1"/>
    <xf numFmtId="164" fontId="4" fillId="0" borderId="0" xfId="1" applyNumberFormat="1" applyFont="1" applyAlignment="1">
      <alignment horizontal="right"/>
    </xf>
    <xf numFmtId="43" fontId="4" fillId="2" borderId="0" xfId="1" applyFont="1" applyFill="1"/>
    <xf numFmtId="43" fontId="4" fillId="2" borderId="3" xfId="1" applyFont="1" applyFill="1" applyBorder="1"/>
    <xf numFmtId="165" fontId="4" fillId="0" borderId="4" xfId="1" applyNumberFormat="1" applyFont="1" applyBorder="1"/>
    <xf numFmtId="165" fontId="4" fillId="0" borderId="5" xfId="1" applyNumberFormat="1" applyFont="1" applyBorder="1"/>
    <xf numFmtId="0" fontId="5" fillId="0" borderId="2" xfId="0" applyFont="1" applyBorder="1" applyAlignment="1">
      <alignment horizontal="center"/>
    </xf>
    <xf numFmtId="9" fontId="4" fillId="0" borderId="0" xfId="3" applyFont="1"/>
    <xf numFmtId="3" fontId="5" fillId="0" borderId="0" xfId="0" applyNumberFormat="1" applyFont="1"/>
    <xf numFmtId="3" fontId="4" fillId="0" borderId="0" xfId="0" applyNumberFormat="1" applyFont="1"/>
    <xf numFmtId="0" fontId="6" fillId="0" borderId="0" xfId="4"/>
    <xf numFmtId="14" fontId="4" fillId="0" borderId="0" xfId="0" applyNumberFormat="1" applyFont="1"/>
  </cellXfs>
  <cellStyles count="5">
    <cellStyle name="Comma" xfId="1" builtinId="3"/>
    <cellStyle name="Normal" xfId="0" builtinId="0"/>
    <cellStyle name="Normal 10" xfId="4" xr:uid="{8DB1EC10-CA04-4BFF-BA6F-604083BD11EC}"/>
    <cellStyle name="Percent" xfId="3" builtinId="5"/>
    <cellStyle name="Style0" xfId="2" xr:uid="{E99C0AED-9997-4D99-89D4-78261C708C25}"/>
  </cellStyles>
  <dxfs count="0"/>
  <tableStyles count="0" defaultTableStyle="TableStyleMedium2" defaultPivotStyle="PivotStyleLight16"/>
  <colors>
    <mruColors>
      <color rgb="FF0076BE"/>
      <color rgb="FF82C3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13545365652821"/>
          <c:y val="3.9059026940942862E-2"/>
          <c:w val="0.83789940473127134"/>
          <c:h val="0.871909877376463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'Load &amp; Resources'!$D$2</c:f>
              <c:strCache>
                <c:ptCount val="1"/>
                <c:pt idx="0">
                  <c:v>Winter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'Load &amp; Resources'!$D$3:$H$3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'Load &amp; Resources'!$D$41:$H$41</c:f>
              <c:numCache>
                <c:formatCode>0%</c:formatCode>
                <c:ptCount val="5"/>
                <c:pt idx="0">
                  <c:v>0.28356495468277959</c:v>
                </c:pt>
                <c:pt idx="1">
                  <c:v>0.32778108268887568</c:v>
                </c:pt>
                <c:pt idx="2">
                  <c:v>0.4495176848874598</c:v>
                </c:pt>
                <c:pt idx="3">
                  <c:v>0.41635455680399502</c:v>
                </c:pt>
                <c:pt idx="4">
                  <c:v>0.46187228766274024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8-4F50-9DE0-AA10E5ADE4A3}"/>
            </c:ext>
          </c:extLst>
        </c:ser>
        <c:ser>
          <c:idx val="1"/>
          <c:order val="1"/>
          <c:tx>
            <c:strRef>
              <c:f>'Load &amp; Resources'!$J$2</c:f>
              <c:strCache>
                <c:ptCount val="1"/>
                <c:pt idx="0">
                  <c:v>Summer</c:v>
                </c:pt>
              </c:strCache>
            </c:strRef>
          </c:tx>
          <c:spPr>
            <a:solidFill>
              <a:srgbClr val="82C34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'Load &amp; Resources'!$J$41:$N$41</c:f>
              <c:numCache>
                <c:formatCode>0%</c:formatCode>
                <c:ptCount val="5"/>
                <c:pt idx="0">
                  <c:v>0.1751732829237555</c:v>
                </c:pt>
                <c:pt idx="1">
                  <c:v>0.23370927318295739</c:v>
                </c:pt>
                <c:pt idx="2">
                  <c:v>0.17307692307692307</c:v>
                </c:pt>
                <c:pt idx="3">
                  <c:v>0.26992753623188404</c:v>
                </c:pt>
                <c:pt idx="4">
                  <c:v>0.25043579314352121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8-4F50-9DE0-AA10E5ADE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2652959"/>
        <c:axId val="1064049663"/>
      </c:barChart>
      <c:catAx>
        <c:axId val="145265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64049663"/>
        <c:crosses val="autoZero"/>
        <c:auto val="1"/>
        <c:lblAlgn val="ctr"/>
        <c:lblOffset val="100"/>
        <c:noMultiLvlLbl val="0"/>
      </c:catAx>
      <c:valAx>
        <c:axId val="10640496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/>
                  <a:t>Resource Percent Above Load</a:t>
                </a:r>
              </a:p>
            </c:rich>
          </c:tx>
          <c:layout>
            <c:manualLayout>
              <c:xMode val="edge"/>
              <c:yMode val="edge"/>
              <c:x val="2.3518432744926491E-2"/>
              <c:y val="0.17874215953641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5265295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6994338942926251"/>
          <c:y val="7.0022462435393243E-2"/>
          <c:w val="0.18565330150967385"/>
          <c:h val="5.0936608554656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Planning Margin Based on 1-2 Peak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813545365652821"/>
          <c:y val="0.13806112020857561"/>
          <c:w val="0.83789940473127134"/>
          <c:h val="0.772908007869865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'Load &amp; Resources'!$D$2</c:f>
              <c:strCache>
                <c:ptCount val="1"/>
                <c:pt idx="0">
                  <c:v>Winter</c:v>
                </c:pt>
              </c:strCache>
            </c:strRef>
          </c:tx>
          <c:spPr>
            <a:solidFill>
              <a:srgbClr val="00B5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'Load &amp; Resources'!$D$3:$H$3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'Load &amp; Resources'!$D$43:$H$43</c:f>
              <c:numCache>
                <c:formatCode>0%</c:formatCode>
                <c:ptCount val="5"/>
                <c:pt idx="0">
                  <c:v>0.24958823529411775</c:v>
                </c:pt>
                <c:pt idx="1">
                  <c:v>0.31062830299471522</c:v>
                </c:pt>
                <c:pt idx="2">
                  <c:v>0.33372781065088758</c:v>
                </c:pt>
                <c:pt idx="3">
                  <c:v>0.35868263473053891</c:v>
                </c:pt>
                <c:pt idx="4">
                  <c:v>0.36695652173913046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B-4D8D-A304-B5A6A4F080F0}"/>
            </c:ext>
          </c:extLst>
        </c:ser>
        <c:ser>
          <c:idx val="1"/>
          <c:order val="1"/>
          <c:tx>
            <c:strRef>
              <c:f>'Load &amp; Resources'!$J$2</c:f>
              <c:strCache>
                <c:ptCount val="1"/>
                <c:pt idx="0">
                  <c:v>Summer</c:v>
                </c:pt>
              </c:strCache>
            </c:strRef>
          </c:tx>
          <c:spPr>
            <a:solidFill>
              <a:srgbClr val="FDB51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'Load &amp; Resources'!$J$43:$N$43</c:f>
              <c:numCache>
                <c:formatCode>0%</c:formatCode>
                <c:ptCount val="5"/>
                <c:pt idx="0">
                  <c:v>0.18187579214195185</c:v>
                </c:pt>
                <c:pt idx="1">
                  <c:v>0.24699176694110198</c:v>
                </c:pt>
                <c:pt idx="2">
                  <c:v>0.24566831683168316</c:v>
                </c:pt>
                <c:pt idx="3">
                  <c:v>0.278419452887538</c:v>
                </c:pt>
                <c:pt idx="4">
                  <c:v>0.31379731379731379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B-4D8D-A304-B5A6A4F08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2652959"/>
        <c:axId val="1064049663"/>
      </c:barChart>
      <c:catAx>
        <c:axId val="1452652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64049663"/>
        <c:crosses val="autoZero"/>
        <c:auto val="1"/>
        <c:lblAlgn val="ctr"/>
        <c:lblOffset val="100"/>
        <c:noMultiLvlLbl val="0"/>
      </c:catAx>
      <c:valAx>
        <c:axId val="106404966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/>
                  <a:t>Resource Percent Above Load</a:t>
                </a:r>
              </a:p>
            </c:rich>
          </c:tx>
          <c:layout>
            <c:manualLayout>
              <c:xMode val="edge"/>
              <c:yMode val="edge"/>
              <c:x val="2.3518432744926491E-2"/>
              <c:y val="0.178742159536413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5265295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5409390319523583"/>
          <c:y val="0.15624987426722942"/>
          <c:w val="0.18565330150967385"/>
          <c:h val="5.09366085546565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42595215166447"/>
          <c:y val="5.3045348498104411E-2"/>
          <c:w val="0.84862157518080028"/>
          <c:h val="0.854450277048702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'Customer Reliability'!$H$196</c:f>
              <c:strCache>
                <c:ptCount val="1"/>
                <c:pt idx="0">
                  <c:v>Delta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'Customer Reliability'!$I$193:$M$193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'Customer Reliability'!$I$196:$M$196</c:f>
              <c:numCache>
                <c:formatCode>_(* #,##0_);_(* \(#,##0\);_(* "-"??_);_(@_)</c:formatCode>
                <c:ptCount val="5"/>
                <c:pt idx="0">
                  <c:v>31.253124728416736</c:v>
                </c:pt>
                <c:pt idx="1">
                  <c:v>10.401433443313095</c:v>
                </c:pt>
                <c:pt idx="2">
                  <c:v>12.098425301906133</c:v>
                </c:pt>
                <c:pt idx="3">
                  <c:v>-5.5160960372611214</c:v>
                </c:pt>
                <c:pt idx="4">
                  <c:v>5.2438145402572331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B-417C-8C45-B62D473D6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93889551"/>
        <c:axId val="1314087711"/>
      </c:barChart>
      <c:catAx>
        <c:axId val="1293889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14087711"/>
        <c:crosses val="autoZero"/>
        <c:auto val="1"/>
        <c:lblAlgn val="ctr"/>
        <c:lblOffset val="100"/>
        <c:noMultiLvlLbl val="0"/>
      </c:catAx>
      <c:valAx>
        <c:axId val="131408771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/>
                  <a:t>Average Outage Minutes</a:t>
                </a:r>
              </a:p>
            </c:rich>
          </c:tx>
          <c:layout>
            <c:manualLayout>
              <c:xMode val="edge"/>
              <c:yMode val="edge"/>
              <c:x val="2.131124234470691E-2"/>
              <c:y val="0.13766221930592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9388955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571500</xdr:colOff>
      <xdr:row>11</xdr:row>
      <xdr:rowOff>76200</xdr:rowOff>
    </xdr:from>
    <xdr:ext cx="3476625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4D54E9-16E9-4EE8-B2ED-7520D6838680}"/>
            </a:ext>
          </a:extLst>
        </xdr:cNvPr>
        <xdr:cNvSpPr txBox="1"/>
      </xdr:nvSpPr>
      <xdr:spPr>
        <a:xfrm>
          <a:off x="10358438" y="2066925"/>
          <a:ext cx="3476625" cy="609013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Clear</a:t>
          </a:r>
          <a:r>
            <a:rPr lang="en-US" sz="1100" baseline="0"/>
            <a:t>water paper in Lewiston, ID is a large load with a large PURPA generator from June 2013 to March 2019, the generator netted against its load</a:t>
          </a:r>
          <a:endParaRPr lang="en-US" sz="1100"/>
        </a:p>
      </xdr:txBody>
    </xdr:sp>
    <xdr:clientData/>
  </xdr:oneCellAnchor>
  <xdr:twoCellAnchor>
    <xdr:from>
      <xdr:col>14</xdr:col>
      <xdr:colOff>523874</xdr:colOff>
      <xdr:row>17</xdr:row>
      <xdr:rowOff>80961</xdr:rowOff>
    </xdr:from>
    <xdr:to>
      <xdr:col>25</xdr:col>
      <xdr:colOff>228599</xdr:colOff>
      <xdr:row>42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B0DC4BC-3A2A-4468-AC60-7E9308DD33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361950</xdr:colOff>
      <xdr:row>47</xdr:row>
      <xdr:rowOff>19050</xdr:rowOff>
    </xdr:from>
    <xdr:to>
      <xdr:col>25</xdr:col>
      <xdr:colOff>66675</xdr:colOff>
      <xdr:row>71</xdr:row>
      <xdr:rowOff>109538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1687C0E-4E0E-41CE-BCF5-AA4F930EA8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206</xdr:row>
      <xdr:rowOff>85724</xdr:rowOff>
    </xdr:from>
    <xdr:to>
      <xdr:col>14</xdr:col>
      <xdr:colOff>581025</xdr:colOff>
      <xdr:row>224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14B089-54A6-4486-A5AA-46C636381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8CE66-4D45-4F53-9356-29F092FA9287}">
  <dimension ref="A2:N43"/>
  <sheetViews>
    <sheetView tabSelected="1" topLeftCell="C1" workbookViewId="0">
      <selection activeCell="D24" sqref="D24"/>
    </sheetView>
  </sheetViews>
  <sheetFormatPr defaultColWidth="9.1328125" defaultRowHeight="12.75" x14ac:dyDescent="0.35"/>
  <cols>
    <col min="1" max="1" width="15.73046875" style="4" bestFit="1" customWidth="1"/>
    <col min="2" max="2" width="26.86328125" style="4" bestFit="1" customWidth="1"/>
    <col min="3" max="3" width="26.3984375" style="4" bestFit="1" customWidth="1"/>
    <col min="4" max="4" width="10.1328125" style="4" bestFit="1" customWidth="1"/>
    <col min="5" max="7" width="9.1328125" style="4"/>
    <col min="8" max="8" width="9.73046875" style="4" bestFit="1" customWidth="1"/>
    <col min="9" max="13" width="9.1328125" style="4"/>
    <col min="14" max="14" width="9.73046875" style="4" bestFit="1" customWidth="1"/>
    <col min="15" max="16384" width="9.1328125" style="4"/>
  </cols>
  <sheetData>
    <row r="2" spans="1:14" s="9" customFormat="1" ht="13.15" x14ac:dyDescent="0.4">
      <c r="D2" s="9" t="s">
        <v>406</v>
      </c>
      <c r="J2" s="9" t="s">
        <v>405</v>
      </c>
    </row>
    <row r="3" spans="1:14" s="9" customFormat="1" ht="13.15" x14ac:dyDescent="0.4">
      <c r="D3" s="9">
        <v>2016</v>
      </c>
      <c r="E3" s="9">
        <v>2017</v>
      </c>
      <c r="F3" s="9">
        <v>2018</v>
      </c>
      <c r="G3" s="9">
        <v>2019</v>
      </c>
      <c r="H3" s="9">
        <v>2020</v>
      </c>
      <c r="J3" s="9">
        <v>2016</v>
      </c>
      <c r="K3" s="9">
        <v>2017</v>
      </c>
      <c r="L3" s="9">
        <v>2018</v>
      </c>
      <c r="M3" s="9">
        <v>2019</v>
      </c>
      <c r="N3" s="9">
        <v>2020</v>
      </c>
    </row>
    <row r="4" spans="1:14" x14ac:dyDescent="0.35">
      <c r="C4" s="4" t="s">
        <v>404</v>
      </c>
      <c r="D4" s="28">
        <v>1700</v>
      </c>
      <c r="E4" s="28">
        <v>1703</v>
      </c>
      <c r="F4" s="28">
        <v>1690</v>
      </c>
      <c r="G4" s="28">
        <v>1670</v>
      </c>
      <c r="H4" s="28">
        <v>1725</v>
      </c>
      <c r="I4" s="28"/>
      <c r="J4" s="28">
        <v>1578</v>
      </c>
      <c r="K4" s="28">
        <v>1579</v>
      </c>
      <c r="L4" s="28">
        <v>1616</v>
      </c>
      <c r="M4" s="28">
        <v>1645</v>
      </c>
      <c r="N4" s="28">
        <v>1638</v>
      </c>
    </row>
    <row r="5" spans="1:14" x14ac:dyDescent="0.35"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35">
      <c r="C6" s="4" t="s">
        <v>403</v>
      </c>
      <c r="D6" s="28">
        <v>1655</v>
      </c>
      <c r="E6" s="28">
        <v>1681</v>
      </c>
      <c r="F6" s="28">
        <v>1555</v>
      </c>
      <c r="G6" s="28">
        <v>1602</v>
      </c>
      <c r="H6" s="28">
        <v>1613</v>
      </c>
      <c r="I6" s="28"/>
      <c r="J6" s="28">
        <v>1587</v>
      </c>
      <c r="K6" s="28">
        <v>1596</v>
      </c>
      <c r="L6" s="28">
        <v>1716</v>
      </c>
      <c r="M6" s="28">
        <v>1656</v>
      </c>
      <c r="N6" s="28">
        <v>1721</v>
      </c>
    </row>
    <row r="7" spans="1:14" s="30" customFormat="1" x14ac:dyDescent="0.35">
      <c r="C7" s="30" t="s">
        <v>402</v>
      </c>
      <c r="D7" s="30">
        <v>42721</v>
      </c>
      <c r="E7" s="30">
        <v>42740</v>
      </c>
      <c r="F7" s="30">
        <v>43152</v>
      </c>
      <c r="G7" s="30">
        <v>43503</v>
      </c>
      <c r="H7" s="30">
        <v>43844</v>
      </c>
      <c r="J7" s="30">
        <v>42579</v>
      </c>
      <c r="K7" s="30">
        <v>42950</v>
      </c>
      <c r="L7" s="30">
        <v>43322</v>
      </c>
      <c r="M7" s="30">
        <v>43684</v>
      </c>
      <c r="N7" s="30">
        <v>44060</v>
      </c>
    </row>
    <row r="8" spans="1:14" x14ac:dyDescent="0.35">
      <c r="C8" s="4" t="s">
        <v>401</v>
      </c>
      <c r="D8" s="4">
        <v>18</v>
      </c>
      <c r="E8" s="4">
        <v>8</v>
      </c>
      <c r="F8" s="4">
        <v>8</v>
      </c>
      <c r="G8" s="4">
        <v>8</v>
      </c>
      <c r="H8" s="4">
        <v>19</v>
      </c>
      <c r="J8" s="4">
        <v>17</v>
      </c>
      <c r="K8" s="4">
        <v>18</v>
      </c>
      <c r="L8" s="4">
        <v>16</v>
      </c>
      <c r="M8" s="4">
        <v>17</v>
      </c>
      <c r="N8" s="4">
        <v>16</v>
      </c>
    </row>
    <row r="12" spans="1:14" ht="13.15" x14ac:dyDescent="0.4">
      <c r="A12" s="9" t="s">
        <v>400</v>
      </c>
      <c r="B12" s="9" t="s">
        <v>399</v>
      </c>
      <c r="C12" s="9" t="s">
        <v>398</v>
      </c>
      <c r="D12" s="9">
        <v>2016</v>
      </c>
      <c r="E12" s="9">
        <v>2017</v>
      </c>
      <c r="F12" s="9">
        <v>2018</v>
      </c>
      <c r="G12" s="9">
        <v>2019</v>
      </c>
      <c r="H12" s="9">
        <v>2020</v>
      </c>
      <c r="I12" s="9"/>
      <c r="J12" s="9">
        <v>2016</v>
      </c>
      <c r="K12" s="9">
        <v>2017</v>
      </c>
      <c r="L12" s="9">
        <v>2018</v>
      </c>
      <c r="M12" s="9">
        <v>2019</v>
      </c>
      <c r="N12" s="9">
        <v>2020</v>
      </c>
    </row>
    <row r="13" spans="1:14" x14ac:dyDescent="0.35">
      <c r="A13" s="4" t="s">
        <v>361</v>
      </c>
      <c r="B13" s="29" t="s">
        <v>397</v>
      </c>
      <c r="C13" s="4" t="s">
        <v>391</v>
      </c>
      <c r="D13" s="28">
        <v>318</v>
      </c>
      <c r="E13" s="28">
        <v>319</v>
      </c>
      <c r="F13" s="28">
        <v>317</v>
      </c>
      <c r="G13" s="28">
        <v>251</v>
      </c>
      <c r="H13" s="28">
        <v>278</v>
      </c>
      <c r="I13" s="28"/>
      <c r="J13" s="28">
        <v>279</v>
      </c>
      <c r="K13" s="28">
        <v>281</v>
      </c>
      <c r="L13" s="28">
        <v>278</v>
      </c>
      <c r="M13" s="28">
        <v>261</v>
      </c>
      <c r="N13" s="28">
        <v>272</v>
      </c>
    </row>
    <row r="14" spans="1:14" x14ac:dyDescent="0.35">
      <c r="A14" s="4" t="s">
        <v>361</v>
      </c>
      <c r="B14" s="29" t="s">
        <v>396</v>
      </c>
      <c r="C14" s="4" t="s">
        <v>391</v>
      </c>
      <c r="D14" s="28">
        <v>283</v>
      </c>
      <c r="E14" s="28">
        <v>283</v>
      </c>
      <c r="F14" s="28">
        <v>284</v>
      </c>
      <c r="G14" s="28">
        <v>285</v>
      </c>
      <c r="H14" s="28">
        <v>283</v>
      </c>
      <c r="I14" s="28"/>
      <c r="J14" s="28">
        <v>236</v>
      </c>
      <c r="K14" s="28">
        <v>235</v>
      </c>
      <c r="L14" s="28">
        <v>226</v>
      </c>
      <c r="M14" s="28">
        <v>233</v>
      </c>
      <c r="N14" s="28">
        <v>232</v>
      </c>
    </row>
    <row r="15" spans="1:14" x14ac:dyDescent="0.35">
      <c r="A15" s="4" t="s">
        <v>361</v>
      </c>
      <c r="B15" s="29" t="s">
        <v>395</v>
      </c>
      <c r="C15" s="4" t="s">
        <v>391</v>
      </c>
      <c r="D15" s="28">
        <v>25</v>
      </c>
      <c r="E15" s="28">
        <v>25</v>
      </c>
      <c r="F15" s="28">
        <v>25</v>
      </c>
      <c r="G15" s="28">
        <v>25</v>
      </c>
      <c r="H15" s="28">
        <v>25</v>
      </c>
      <c r="I15" s="28"/>
      <c r="J15" s="28">
        <v>25</v>
      </c>
      <c r="K15" s="28">
        <v>25</v>
      </c>
      <c r="L15" s="28">
        <v>25</v>
      </c>
      <c r="M15" s="28">
        <v>25</v>
      </c>
      <c r="N15" s="28">
        <v>25</v>
      </c>
    </row>
    <row r="16" spans="1:14" x14ac:dyDescent="0.35">
      <c r="A16" s="4" t="s">
        <v>361</v>
      </c>
      <c r="B16" s="29" t="s">
        <v>394</v>
      </c>
      <c r="C16" s="4" t="s">
        <v>391</v>
      </c>
      <c r="D16" s="28">
        <v>8</v>
      </c>
      <c r="E16" s="28">
        <v>8</v>
      </c>
      <c r="F16" s="28">
        <v>8</v>
      </c>
      <c r="G16" s="28">
        <v>8</v>
      </c>
      <c r="H16" s="28">
        <v>0</v>
      </c>
      <c r="I16" s="28"/>
      <c r="J16" s="28">
        <v>5</v>
      </c>
      <c r="K16" s="28">
        <v>5</v>
      </c>
      <c r="L16" s="28">
        <v>5</v>
      </c>
      <c r="M16" s="28">
        <v>5</v>
      </c>
      <c r="N16" s="28">
        <v>5</v>
      </c>
    </row>
    <row r="17" spans="1:14" x14ac:dyDescent="0.35">
      <c r="A17" s="4" t="s">
        <v>361</v>
      </c>
      <c r="B17" s="29" t="s">
        <v>393</v>
      </c>
      <c r="C17" s="4" t="s">
        <v>391</v>
      </c>
      <c r="D17" s="28">
        <v>66</v>
      </c>
      <c r="E17" s="28">
        <v>66</v>
      </c>
      <c r="F17" s="28">
        <v>66</v>
      </c>
      <c r="G17" s="28">
        <v>66</v>
      </c>
      <c r="H17" s="28">
        <v>66</v>
      </c>
      <c r="I17" s="28"/>
      <c r="J17" s="28">
        <v>44</v>
      </c>
      <c r="K17" s="28">
        <v>44</v>
      </c>
      <c r="L17" s="28">
        <v>44</v>
      </c>
      <c r="M17" s="28">
        <v>44</v>
      </c>
      <c r="N17" s="28">
        <v>44</v>
      </c>
    </row>
    <row r="18" spans="1:14" x14ac:dyDescent="0.35">
      <c r="A18" s="4" t="s">
        <v>361</v>
      </c>
      <c r="B18" s="29" t="s">
        <v>392</v>
      </c>
      <c r="C18" s="4" t="s">
        <v>391</v>
      </c>
      <c r="D18" s="28">
        <f>82*2</f>
        <v>164</v>
      </c>
      <c r="E18" s="28">
        <v>167</v>
      </c>
      <c r="F18" s="28">
        <v>172</v>
      </c>
      <c r="G18" s="28">
        <v>170</v>
      </c>
      <c r="H18" s="28">
        <v>176</v>
      </c>
      <c r="I18" s="28"/>
      <c r="J18" s="28">
        <f>65*2</f>
        <v>130</v>
      </c>
      <c r="K18" s="28">
        <v>125</v>
      </c>
      <c r="L18" s="28">
        <v>115</v>
      </c>
      <c r="M18" s="28">
        <v>132</v>
      </c>
      <c r="N18" s="28">
        <v>132</v>
      </c>
    </row>
    <row r="19" spans="1:14" x14ac:dyDescent="0.35">
      <c r="A19" s="4" t="s">
        <v>361</v>
      </c>
      <c r="B19" s="29" t="s">
        <v>390</v>
      </c>
      <c r="C19" s="4" t="s">
        <v>389</v>
      </c>
      <c r="D19" s="28">
        <v>47</v>
      </c>
      <c r="E19" s="28">
        <v>42</v>
      </c>
      <c r="F19" s="28">
        <v>42</v>
      </c>
      <c r="G19" s="28">
        <v>47</v>
      </c>
      <c r="H19" s="28">
        <v>46</v>
      </c>
      <c r="I19" s="28"/>
      <c r="J19" s="28">
        <v>48</v>
      </c>
      <c r="K19" s="28">
        <v>4</v>
      </c>
      <c r="L19" s="28">
        <v>47</v>
      </c>
      <c r="M19" s="28">
        <v>48</v>
      </c>
      <c r="N19" s="28">
        <v>43</v>
      </c>
    </row>
    <row r="20" spans="1:14" x14ac:dyDescent="0.35">
      <c r="A20" s="4" t="s">
        <v>361</v>
      </c>
      <c r="B20" s="29" t="s">
        <v>388</v>
      </c>
      <c r="C20" s="4" t="s">
        <v>387</v>
      </c>
      <c r="D20" s="28">
        <v>222</v>
      </c>
      <c r="E20" s="28">
        <v>222</v>
      </c>
      <c r="F20" s="28">
        <v>222</v>
      </c>
      <c r="G20" s="28">
        <v>222</v>
      </c>
      <c r="H20" s="28">
        <v>222</v>
      </c>
      <c r="I20" s="28"/>
      <c r="J20" s="28">
        <v>222</v>
      </c>
      <c r="K20" s="28">
        <v>222</v>
      </c>
      <c r="L20" s="28">
        <v>222</v>
      </c>
      <c r="M20" s="28">
        <v>222</v>
      </c>
      <c r="N20" s="28">
        <v>222</v>
      </c>
    </row>
    <row r="21" spans="1:14" x14ac:dyDescent="0.35">
      <c r="A21" s="4" t="s">
        <v>361</v>
      </c>
      <c r="B21" s="29" t="s">
        <v>386</v>
      </c>
      <c r="C21" s="4" t="s">
        <v>381</v>
      </c>
      <c r="D21" s="28">
        <v>33</v>
      </c>
      <c r="E21" s="28">
        <v>33</v>
      </c>
      <c r="F21" s="28">
        <v>33</v>
      </c>
      <c r="G21" s="28">
        <v>33</v>
      </c>
      <c r="H21" s="28">
        <v>33</v>
      </c>
      <c r="I21" s="28"/>
      <c r="J21" s="28">
        <v>30</v>
      </c>
      <c r="K21" s="28">
        <v>30</v>
      </c>
      <c r="L21" s="28">
        <v>30</v>
      </c>
      <c r="M21" s="28">
        <v>30</v>
      </c>
      <c r="N21" s="28">
        <v>30</v>
      </c>
    </row>
    <row r="22" spans="1:14" x14ac:dyDescent="0.35">
      <c r="A22" s="4" t="s">
        <v>361</v>
      </c>
      <c r="B22" s="29" t="s">
        <v>385</v>
      </c>
      <c r="C22" s="4" t="s">
        <v>381</v>
      </c>
      <c r="D22" s="28">
        <v>86</v>
      </c>
      <c r="E22" s="28">
        <v>86</v>
      </c>
      <c r="F22" s="28">
        <v>86</v>
      </c>
      <c r="G22" s="28">
        <v>86</v>
      </c>
      <c r="H22" s="28">
        <v>86</v>
      </c>
      <c r="I22" s="28"/>
      <c r="J22" s="28">
        <v>77</v>
      </c>
      <c r="K22" s="28">
        <v>77</v>
      </c>
      <c r="L22" s="28">
        <v>77</v>
      </c>
      <c r="M22" s="28">
        <v>77</v>
      </c>
      <c r="N22" s="28">
        <v>77</v>
      </c>
    </row>
    <row r="23" spans="1:14" x14ac:dyDescent="0.35">
      <c r="A23" s="4" t="s">
        <v>361</v>
      </c>
      <c r="B23" s="29" t="s">
        <v>384</v>
      </c>
      <c r="C23" s="4" t="s">
        <v>381</v>
      </c>
      <c r="D23" s="28">
        <v>248</v>
      </c>
      <c r="E23" s="28">
        <v>248</v>
      </c>
      <c r="F23" s="28">
        <v>248</v>
      </c>
      <c r="G23" s="28">
        <v>248</v>
      </c>
      <c r="H23" s="28">
        <v>248</v>
      </c>
      <c r="I23" s="28"/>
      <c r="J23" s="28">
        <v>255</v>
      </c>
      <c r="K23" s="28">
        <v>255</v>
      </c>
      <c r="L23" s="28">
        <v>255</v>
      </c>
      <c r="M23" s="28">
        <v>255</v>
      </c>
      <c r="N23" s="28">
        <v>255</v>
      </c>
    </row>
    <row r="24" spans="1:14" x14ac:dyDescent="0.35">
      <c r="A24" s="4" t="s">
        <v>361</v>
      </c>
      <c r="B24" s="29" t="s">
        <v>383</v>
      </c>
      <c r="C24" s="4" t="s">
        <v>381</v>
      </c>
      <c r="D24" s="28">
        <v>550</v>
      </c>
      <c r="E24" s="28">
        <v>550</v>
      </c>
      <c r="F24" s="28">
        <v>550</v>
      </c>
      <c r="G24" s="28">
        <v>550</v>
      </c>
      <c r="H24" s="28">
        <v>550</v>
      </c>
      <c r="I24" s="28"/>
      <c r="J24" s="28">
        <v>539</v>
      </c>
      <c r="K24" s="28">
        <v>539</v>
      </c>
      <c r="L24" s="28">
        <v>539</v>
      </c>
      <c r="M24" s="28">
        <v>539</v>
      </c>
      <c r="N24" s="28">
        <v>539</v>
      </c>
    </row>
    <row r="25" spans="1:14" x14ac:dyDescent="0.35">
      <c r="A25" s="4" t="s">
        <v>361</v>
      </c>
      <c r="B25" s="29" t="s">
        <v>382</v>
      </c>
      <c r="C25" s="4" t="s">
        <v>381</v>
      </c>
      <c r="D25" s="28">
        <v>165.3</v>
      </c>
      <c r="E25" s="28">
        <v>165</v>
      </c>
      <c r="F25" s="28">
        <v>165</v>
      </c>
      <c r="G25" s="28">
        <v>235</v>
      </c>
      <c r="H25" s="28">
        <v>235</v>
      </c>
      <c r="I25" s="28"/>
      <c r="J25" s="28">
        <v>142</v>
      </c>
      <c r="K25" s="28">
        <v>142</v>
      </c>
      <c r="L25" s="28">
        <v>142</v>
      </c>
      <c r="M25" s="28">
        <v>221</v>
      </c>
      <c r="N25" s="28">
        <v>221</v>
      </c>
    </row>
    <row r="26" spans="1:14" x14ac:dyDescent="0.35">
      <c r="A26" s="4" t="s">
        <v>365</v>
      </c>
      <c r="B26" s="29" t="s">
        <v>380</v>
      </c>
      <c r="C26" s="4" t="s">
        <v>376</v>
      </c>
      <c r="D26" s="28">
        <v>15</v>
      </c>
      <c r="E26" s="28">
        <v>14</v>
      </c>
      <c r="F26" s="28">
        <v>13</v>
      </c>
      <c r="G26" s="28">
        <v>14</v>
      </c>
      <c r="H26" s="28">
        <v>14</v>
      </c>
      <c r="I26" s="28"/>
      <c r="J26" s="28">
        <v>0</v>
      </c>
      <c r="K26" s="28">
        <v>3</v>
      </c>
      <c r="L26" s="28">
        <v>0</v>
      </c>
      <c r="M26" s="28">
        <v>4</v>
      </c>
      <c r="N26" s="28">
        <v>3</v>
      </c>
    </row>
    <row r="27" spans="1:14" x14ac:dyDescent="0.35">
      <c r="A27" s="4" t="s">
        <v>365</v>
      </c>
      <c r="B27" s="29" t="s">
        <v>379</v>
      </c>
      <c r="C27" s="4" t="s">
        <v>376</v>
      </c>
      <c r="D27" s="28">
        <v>28</v>
      </c>
      <c r="E27" s="28">
        <v>14</v>
      </c>
      <c r="F27" s="28">
        <v>20</v>
      </c>
      <c r="G27" s="28">
        <v>22</v>
      </c>
      <c r="H27" s="28">
        <v>18</v>
      </c>
      <c r="I27" s="28"/>
      <c r="J27" s="28">
        <v>6</v>
      </c>
      <c r="K27" s="28">
        <v>5</v>
      </c>
      <c r="L27" s="28">
        <v>6</v>
      </c>
      <c r="M27" s="28">
        <v>6</v>
      </c>
      <c r="N27" s="28">
        <v>6</v>
      </c>
    </row>
    <row r="28" spans="1:14" x14ac:dyDescent="0.35">
      <c r="A28" s="4" t="s">
        <v>365</v>
      </c>
      <c r="B28" s="29" t="s">
        <v>378</v>
      </c>
      <c r="C28" s="4" t="s">
        <v>376</v>
      </c>
      <c r="D28" s="28">
        <v>14</v>
      </c>
      <c r="E28" s="28">
        <v>8</v>
      </c>
      <c r="F28" s="28">
        <v>10</v>
      </c>
      <c r="G28" s="28">
        <v>13</v>
      </c>
      <c r="H28" s="28">
        <v>8</v>
      </c>
      <c r="I28" s="28"/>
      <c r="J28" s="28">
        <v>2</v>
      </c>
      <c r="K28" s="28">
        <v>2</v>
      </c>
      <c r="L28" s="28">
        <v>2</v>
      </c>
      <c r="M28" s="28">
        <v>2</v>
      </c>
      <c r="N28" s="28">
        <v>2</v>
      </c>
    </row>
    <row r="29" spans="1:14" x14ac:dyDescent="0.35">
      <c r="A29" s="4" t="s">
        <v>365</v>
      </c>
      <c r="B29" s="29" t="s">
        <v>377</v>
      </c>
      <c r="C29" s="4" t="s">
        <v>376</v>
      </c>
      <c r="D29" s="28">
        <v>10</v>
      </c>
      <c r="E29" s="28">
        <v>9</v>
      </c>
      <c r="F29" s="28">
        <v>9</v>
      </c>
      <c r="G29" s="28">
        <v>10</v>
      </c>
      <c r="H29" s="28">
        <v>9</v>
      </c>
      <c r="I29" s="28"/>
      <c r="J29" s="28">
        <v>1</v>
      </c>
      <c r="K29" s="28">
        <v>2</v>
      </c>
      <c r="L29" s="28">
        <v>2</v>
      </c>
      <c r="M29" s="28">
        <v>1</v>
      </c>
      <c r="N29" s="28">
        <v>0</v>
      </c>
    </row>
    <row r="30" spans="1:14" x14ac:dyDescent="0.35">
      <c r="A30" s="4" t="s">
        <v>365</v>
      </c>
      <c r="B30" s="29" t="s">
        <v>375</v>
      </c>
      <c r="C30" s="4" t="s">
        <v>373</v>
      </c>
      <c r="D30" s="28">
        <v>8</v>
      </c>
      <c r="E30" s="28">
        <v>2</v>
      </c>
      <c r="F30" s="28">
        <v>1</v>
      </c>
      <c r="G30" s="28">
        <v>45</v>
      </c>
      <c r="H30" s="28">
        <v>36</v>
      </c>
      <c r="I30" s="28"/>
      <c r="J30" s="28">
        <v>3</v>
      </c>
      <c r="K30" s="28">
        <v>1</v>
      </c>
      <c r="L30" s="28">
        <v>31</v>
      </c>
      <c r="M30" s="28">
        <v>7</v>
      </c>
      <c r="N30" s="28">
        <v>4</v>
      </c>
    </row>
    <row r="31" spans="1:14" x14ac:dyDescent="0.35">
      <c r="A31" s="4" t="s">
        <v>365</v>
      </c>
      <c r="B31" s="29" t="s">
        <v>374</v>
      </c>
      <c r="C31" s="4" t="s">
        <v>373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/>
      <c r="J31" s="28">
        <v>0</v>
      </c>
      <c r="K31" s="28">
        <v>0</v>
      </c>
      <c r="L31" s="28">
        <v>0</v>
      </c>
      <c r="M31" s="28">
        <v>0</v>
      </c>
      <c r="N31" s="28">
        <v>0</v>
      </c>
    </row>
    <row r="32" spans="1:14" x14ac:dyDescent="0.35">
      <c r="A32" s="4" t="s">
        <v>365</v>
      </c>
      <c r="B32" s="29" t="s">
        <v>372</v>
      </c>
      <c r="C32" s="4" t="s">
        <v>371</v>
      </c>
      <c r="D32" s="28">
        <v>0</v>
      </c>
      <c r="E32" s="28">
        <v>0</v>
      </c>
      <c r="F32" s="28">
        <v>0</v>
      </c>
      <c r="G32" s="28">
        <v>2</v>
      </c>
      <c r="H32" s="28">
        <v>0</v>
      </c>
      <c r="I32" s="28"/>
      <c r="J32" s="28">
        <v>0</v>
      </c>
      <c r="K32" s="28">
        <v>0</v>
      </c>
      <c r="L32" s="28">
        <v>0</v>
      </c>
      <c r="M32" s="28">
        <v>19</v>
      </c>
      <c r="N32" s="28">
        <v>18</v>
      </c>
    </row>
    <row r="33" spans="1:14" x14ac:dyDescent="0.35">
      <c r="A33" s="4" t="s">
        <v>365</v>
      </c>
      <c r="B33" s="29" t="s">
        <v>370</v>
      </c>
      <c r="C33" s="4" t="s">
        <v>369</v>
      </c>
      <c r="D33" s="28">
        <v>26</v>
      </c>
      <c r="E33" s="28">
        <v>12</v>
      </c>
      <c r="F33" s="28">
        <v>27</v>
      </c>
      <c r="G33" s="28">
        <v>27</v>
      </c>
      <c r="H33" s="28">
        <v>24</v>
      </c>
      <c r="I33" s="28"/>
      <c r="J33" s="28">
        <v>15</v>
      </c>
      <c r="K33" s="28">
        <v>14</v>
      </c>
      <c r="L33" s="28">
        <v>10</v>
      </c>
      <c r="M33" s="28">
        <v>11</v>
      </c>
      <c r="N33" s="28">
        <v>14</v>
      </c>
    </row>
    <row r="34" spans="1:14" x14ac:dyDescent="0.35">
      <c r="A34" s="4" t="s">
        <v>365</v>
      </c>
      <c r="B34" s="29" t="s">
        <v>368</v>
      </c>
      <c r="C34" s="4" t="s">
        <v>366</v>
      </c>
      <c r="D34" s="28">
        <v>0</v>
      </c>
      <c r="E34" s="28">
        <v>0</v>
      </c>
      <c r="F34" s="28">
        <v>0</v>
      </c>
      <c r="G34" s="28">
        <v>0</v>
      </c>
      <c r="H34" s="28">
        <v>52</v>
      </c>
      <c r="I34" s="28"/>
      <c r="J34" s="28">
        <v>0</v>
      </c>
      <c r="K34" s="28">
        <v>0</v>
      </c>
      <c r="L34" s="28">
        <v>0</v>
      </c>
      <c r="M34" s="28">
        <v>52</v>
      </c>
      <c r="N34" s="28">
        <v>59</v>
      </c>
    </row>
    <row r="35" spans="1:14" x14ac:dyDescent="0.35">
      <c r="A35" s="4" t="s">
        <v>365</v>
      </c>
      <c r="B35" s="29" t="s">
        <v>367</v>
      </c>
      <c r="C35" s="4" t="s">
        <v>366</v>
      </c>
      <c r="D35" s="28">
        <v>3</v>
      </c>
      <c r="E35" s="28">
        <v>4</v>
      </c>
      <c r="F35" s="28">
        <v>0</v>
      </c>
      <c r="G35" s="28">
        <v>4</v>
      </c>
      <c r="H35" s="28">
        <v>4</v>
      </c>
      <c r="I35" s="28"/>
      <c r="J35" s="28">
        <v>4</v>
      </c>
      <c r="K35" s="28">
        <v>5</v>
      </c>
      <c r="L35" s="28">
        <v>5</v>
      </c>
      <c r="M35" s="28">
        <v>5</v>
      </c>
      <c r="N35" s="28">
        <v>0</v>
      </c>
    </row>
    <row r="36" spans="1:14" x14ac:dyDescent="0.35">
      <c r="A36" s="4" t="s">
        <v>365</v>
      </c>
      <c r="B36" s="29" t="s">
        <v>364</v>
      </c>
      <c r="C36" s="4" t="s">
        <v>363</v>
      </c>
      <c r="D36" s="28">
        <v>4</v>
      </c>
      <c r="E36" s="28">
        <v>4</v>
      </c>
      <c r="F36" s="28">
        <v>5</v>
      </c>
      <c r="G36" s="28">
        <v>3</v>
      </c>
      <c r="H36" s="28">
        <v>2</v>
      </c>
      <c r="I36" s="28"/>
      <c r="J36" s="28">
        <v>3</v>
      </c>
      <c r="K36" s="28">
        <v>4</v>
      </c>
      <c r="L36" s="28">
        <v>3</v>
      </c>
      <c r="M36" s="28">
        <v>3</v>
      </c>
      <c r="N36" s="28">
        <v>4</v>
      </c>
    </row>
    <row r="37" spans="1:14" x14ac:dyDescent="0.35">
      <c r="A37" s="4" t="s">
        <v>361</v>
      </c>
      <c r="B37" s="29" t="s">
        <v>362</v>
      </c>
      <c r="C37" s="4" t="s">
        <v>359</v>
      </c>
      <c r="D37" s="28">
        <v>-199</v>
      </c>
      <c r="E37" s="28">
        <v>-49</v>
      </c>
      <c r="F37" s="28">
        <v>-49</v>
      </c>
      <c r="G37" s="28">
        <v>-97</v>
      </c>
      <c r="H37" s="28">
        <v>-57</v>
      </c>
      <c r="I37" s="28"/>
      <c r="J37" s="28">
        <v>-201</v>
      </c>
      <c r="K37" s="28">
        <v>-51</v>
      </c>
      <c r="L37" s="28">
        <v>-51</v>
      </c>
      <c r="M37" s="28">
        <v>-99</v>
      </c>
      <c r="N37" s="28">
        <v>-55</v>
      </c>
    </row>
    <row r="38" spans="1:14" x14ac:dyDescent="0.35">
      <c r="A38" s="4" t="s">
        <v>361</v>
      </c>
      <c r="B38" s="29" t="s">
        <v>360</v>
      </c>
      <c r="C38" s="4" t="s">
        <v>359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/>
      <c r="J38" s="28">
        <v>0</v>
      </c>
      <c r="K38" s="28">
        <v>0</v>
      </c>
      <c r="L38" s="28">
        <v>0</v>
      </c>
      <c r="M38" s="28">
        <v>0</v>
      </c>
      <c r="N38" s="28">
        <v>0</v>
      </c>
    </row>
    <row r="39" spans="1:14" s="9" customFormat="1" ht="13.15" x14ac:dyDescent="0.4">
      <c r="C39" s="9" t="s">
        <v>358</v>
      </c>
      <c r="D39" s="27">
        <f>SUM(D13:D38)</f>
        <v>2124.3000000000002</v>
      </c>
      <c r="E39" s="27">
        <f>SUM(E13:E38)</f>
        <v>2232</v>
      </c>
      <c r="F39" s="27">
        <f>SUM(F13:F38)</f>
        <v>2254</v>
      </c>
      <c r="G39" s="27">
        <f>SUM(G13:G38)</f>
        <v>2269</v>
      </c>
      <c r="H39" s="27">
        <f>SUM(H13:H38)</f>
        <v>2358</v>
      </c>
      <c r="I39" s="27"/>
      <c r="J39" s="27">
        <f>SUM(J13:J38)</f>
        <v>1865</v>
      </c>
      <c r="K39" s="27">
        <f>SUM(K13:K38)</f>
        <v>1969</v>
      </c>
      <c r="L39" s="27">
        <f>SUM(L13:L38)</f>
        <v>2013</v>
      </c>
      <c r="M39" s="27">
        <f>SUM(M13:M38)</f>
        <v>2103</v>
      </c>
      <c r="N39" s="27">
        <f>SUM(N13:N38)</f>
        <v>2152</v>
      </c>
    </row>
    <row r="41" spans="1:14" x14ac:dyDescent="0.35">
      <c r="C41" s="4" t="s">
        <v>357</v>
      </c>
      <c r="D41" s="26">
        <f>(D39-D6)/D6</f>
        <v>0.28356495468277959</v>
      </c>
      <c r="E41" s="26">
        <f>(E39-E6)/E6</f>
        <v>0.32778108268887568</v>
      </c>
      <c r="F41" s="26">
        <f>(F39-F6)/F6</f>
        <v>0.4495176848874598</v>
      </c>
      <c r="G41" s="26">
        <f>(G39-G6)/G6</f>
        <v>0.41635455680399502</v>
      </c>
      <c r="H41" s="26">
        <f>(H39-H6)/H6</f>
        <v>0.46187228766274024</v>
      </c>
      <c r="J41" s="26">
        <f>(J39-J6)/J6</f>
        <v>0.1751732829237555</v>
      </c>
      <c r="K41" s="26">
        <f>(K39-K6)/K6</f>
        <v>0.23370927318295739</v>
      </c>
      <c r="L41" s="26">
        <f>(L39-L6)/L6</f>
        <v>0.17307692307692307</v>
      </c>
      <c r="M41" s="26">
        <f>(M39-M6)/M6</f>
        <v>0.26992753623188404</v>
      </c>
      <c r="N41" s="26">
        <f>(N39-N6)/N6</f>
        <v>0.25043579314352121</v>
      </c>
    </row>
    <row r="43" spans="1:14" x14ac:dyDescent="0.35">
      <c r="C43" s="4" t="s">
        <v>356</v>
      </c>
      <c r="D43" s="26">
        <f>(D39-D4)/D4</f>
        <v>0.24958823529411775</v>
      </c>
      <c r="E43" s="26">
        <f>(E39-E4)/E4</f>
        <v>0.31062830299471522</v>
      </c>
      <c r="F43" s="26">
        <f>(F39-F4)/F4</f>
        <v>0.33372781065088758</v>
      </c>
      <c r="G43" s="26">
        <f>(G39-G4)/G4</f>
        <v>0.35868263473053891</v>
      </c>
      <c r="H43" s="26">
        <f>(H39-H4)/H4</f>
        <v>0.36695652173913046</v>
      </c>
      <c r="J43" s="26">
        <f>(J39-J4)/J4</f>
        <v>0.18187579214195185</v>
      </c>
      <c r="K43" s="26">
        <f>(K39-K4)/K4</f>
        <v>0.24699176694110198</v>
      </c>
      <c r="L43" s="26">
        <f>(L39-L4)/L4</f>
        <v>0.24566831683168316</v>
      </c>
      <c r="M43" s="26">
        <f>(M39-M4)/M4</f>
        <v>0.278419452887538</v>
      </c>
      <c r="N43" s="26">
        <f>(N39-N4)/N4</f>
        <v>0.31379731379731379</v>
      </c>
    </row>
  </sheetData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D60A9-3D24-4290-9C70-ED28724FF81B}">
  <dimension ref="A2:B16"/>
  <sheetViews>
    <sheetView workbookViewId="0">
      <selection activeCell="D24" sqref="D24"/>
    </sheetView>
  </sheetViews>
  <sheetFormatPr defaultColWidth="9.1328125" defaultRowHeight="12.75" x14ac:dyDescent="0.35"/>
  <cols>
    <col min="1" max="1" width="20" style="4" bestFit="1" customWidth="1"/>
    <col min="2" max="16384" width="9.1328125" style="4"/>
  </cols>
  <sheetData>
    <row r="2" spans="1:2" ht="13.15" x14ac:dyDescent="0.4">
      <c r="A2" s="9" t="s">
        <v>424</v>
      </c>
      <c r="B2" s="9" t="s">
        <v>423</v>
      </c>
    </row>
    <row r="3" spans="1:2" x14ac:dyDescent="0.35">
      <c r="A3" s="4" t="s">
        <v>361</v>
      </c>
      <c r="B3" s="4" t="s">
        <v>422</v>
      </c>
    </row>
    <row r="4" spans="1:2" x14ac:dyDescent="0.35">
      <c r="A4" s="4" t="s">
        <v>365</v>
      </c>
      <c r="B4" s="4" t="s">
        <v>421</v>
      </c>
    </row>
    <row r="5" spans="1:2" x14ac:dyDescent="0.35">
      <c r="A5" s="4" t="s">
        <v>391</v>
      </c>
      <c r="B5" s="4" t="s">
        <v>420</v>
      </c>
    </row>
    <row r="6" spans="1:2" x14ac:dyDescent="0.35">
      <c r="A6" s="4" t="s">
        <v>389</v>
      </c>
      <c r="B6" s="4" t="s">
        <v>419</v>
      </c>
    </row>
    <row r="7" spans="1:2" x14ac:dyDescent="0.35">
      <c r="A7" s="4" t="s">
        <v>387</v>
      </c>
      <c r="B7" s="4" t="s">
        <v>418</v>
      </c>
    </row>
    <row r="8" spans="1:2" x14ac:dyDescent="0.35">
      <c r="A8" s="4" t="s">
        <v>381</v>
      </c>
      <c r="B8" s="4" t="s">
        <v>417</v>
      </c>
    </row>
    <row r="9" spans="1:2" x14ac:dyDescent="0.35">
      <c r="A9" s="4" t="s">
        <v>376</v>
      </c>
      <c r="B9" s="4" t="s">
        <v>416</v>
      </c>
    </row>
    <row r="10" spans="1:2" x14ac:dyDescent="0.35">
      <c r="A10" s="4" t="s">
        <v>373</v>
      </c>
      <c r="B10" s="4" t="s">
        <v>415</v>
      </c>
    </row>
    <row r="11" spans="1:2" x14ac:dyDescent="0.35">
      <c r="A11" s="4" t="s">
        <v>371</v>
      </c>
      <c r="B11" s="4" t="s">
        <v>414</v>
      </c>
    </row>
    <row r="12" spans="1:2" x14ac:dyDescent="0.35">
      <c r="A12" s="4" t="s">
        <v>369</v>
      </c>
      <c r="B12" s="4" t="s">
        <v>413</v>
      </c>
    </row>
    <row r="13" spans="1:2" x14ac:dyDescent="0.35">
      <c r="A13" s="4" t="s">
        <v>366</v>
      </c>
      <c r="B13" s="4" t="s">
        <v>412</v>
      </c>
    </row>
    <row r="14" spans="1:2" x14ac:dyDescent="0.35">
      <c r="A14" s="4" t="s">
        <v>359</v>
      </c>
      <c r="B14" s="4" t="s">
        <v>411</v>
      </c>
    </row>
    <row r="15" spans="1:2" x14ac:dyDescent="0.35">
      <c r="A15" s="4" t="s">
        <v>410</v>
      </c>
      <c r="B15" s="4" t="s">
        <v>409</v>
      </c>
    </row>
    <row r="16" spans="1:2" x14ac:dyDescent="0.35">
      <c r="A16" s="4" t="s">
        <v>408</v>
      </c>
      <c r="B16" s="4" t="s">
        <v>407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CE685-B375-438D-9EBD-8F4BFEDA19A2}">
  <dimension ref="A1:AK205"/>
  <sheetViews>
    <sheetView workbookViewId="0">
      <pane xSplit="8" ySplit="1" topLeftCell="I161" activePane="bottomRight" state="frozen"/>
      <selection pane="topRight" activeCell="I1" sqref="I1"/>
      <selection pane="bottomLeft" activeCell="A2" sqref="A2"/>
      <selection pane="bottomRight" activeCell="N170" sqref="N170"/>
    </sheetView>
  </sheetViews>
  <sheetFormatPr defaultColWidth="9.1328125" defaultRowHeight="12.75" x14ac:dyDescent="0.35"/>
  <cols>
    <col min="1" max="1" width="15.59765625" style="4" bestFit="1" customWidth="1"/>
    <col min="2" max="2" width="11.3984375" style="17" customWidth="1"/>
    <col min="3" max="3" width="9.59765625" style="6" customWidth="1"/>
    <col min="4" max="4" width="10.265625" style="7" customWidth="1"/>
    <col min="5" max="5" width="11.86328125" style="4" customWidth="1"/>
    <col min="6" max="6" width="10.86328125" style="4" customWidth="1"/>
    <col min="7" max="7" width="11.1328125" style="4" customWidth="1"/>
    <col min="8" max="8" width="17.265625" style="4" bestFit="1" customWidth="1"/>
    <col min="9" max="13" width="12.1328125" style="4" bestFit="1" customWidth="1"/>
    <col min="14" max="14" width="15.59765625" style="4" bestFit="1" customWidth="1"/>
    <col min="15" max="19" width="15.1328125" style="4" bestFit="1" customWidth="1"/>
    <col min="20" max="24" width="15.59765625" style="4" bestFit="1" customWidth="1"/>
    <col min="25" max="25" width="15.1328125" style="4" bestFit="1" customWidth="1"/>
    <col min="26" max="26" width="15" style="4" bestFit="1" customWidth="1"/>
    <col min="27" max="27" width="15.86328125" style="4" bestFit="1" customWidth="1"/>
    <col min="28" max="28" width="16" style="4" bestFit="1" customWidth="1"/>
    <col min="29" max="30" width="15.1328125" style="4" bestFit="1" customWidth="1"/>
    <col min="31" max="31" width="14.3984375" style="4" bestFit="1" customWidth="1"/>
    <col min="32" max="32" width="14.73046875" style="4" bestFit="1" customWidth="1"/>
    <col min="33" max="33" width="14.86328125" style="4" bestFit="1" customWidth="1"/>
    <col min="34" max="34" width="15.86328125" style="4" bestFit="1" customWidth="1"/>
    <col min="35" max="35" width="22" style="4" bestFit="1" customWidth="1"/>
    <col min="36" max="36" width="12" style="4" bestFit="1" customWidth="1"/>
    <col min="37" max="16384" width="9.1328125" style="4"/>
  </cols>
  <sheetData>
    <row r="1" spans="1:36" s="3" customFormat="1" ht="66.75" customHeight="1" thickBot="1" x14ac:dyDescent="0.45">
      <c r="A1" s="1" t="s">
        <v>342</v>
      </c>
      <c r="B1" s="16" t="s">
        <v>341</v>
      </c>
      <c r="C1" s="2" t="s">
        <v>340</v>
      </c>
      <c r="D1" s="2" t="s">
        <v>339</v>
      </c>
      <c r="E1" s="1" t="s">
        <v>338</v>
      </c>
      <c r="F1" s="1" t="s">
        <v>337</v>
      </c>
      <c r="G1" s="1" t="s">
        <v>336</v>
      </c>
      <c r="H1" s="1" t="s">
        <v>335</v>
      </c>
      <c r="I1" s="1" t="s">
        <v>334</v>
      </c>
      <c r="J1" s="1" t="s">
        <v>333</v>
      </c>
      <c r="K1" s="1" t="s">
        <v>332</v>
      </c>
      <c r="L1" s="1" t="s">
        <v>331</v>
      </c>
      <c r="M1" s="1" t="s">
        <v>330</v>
      </c>
      <c r="N1" s="1" t="s">
        <v>329</v>
      </c>
      <c r="O1" s="1" t="s">
        <v>328</v>
      </c>
      <c r="P1" s="1" t="s">
        <v>327</v>
      </c>
      <c r="Q1" s="1" t="s">
        <v>326</v>
      </c>
      <c r="R1" s="1" t="s">
        <v>325</v>
      </c>
      <c r="S1" s="1" t="s">
        <v>324</v>
      </c>
      <c r="T1" s="1" t="s">
        <v>323</v>
      </c>
      <c r="U1" s="1" t="s">
        <v>322</v>
      </c>
      <c r="V1" s="1" t="s">
        <v>321</v>
      </c>
      <c r="W1" s="1" t="s">
        <v>320</v>
      </c>
      <c r="X1" s="1" t="s">
        <v>319</v>
      </c>
      <c r="Y1" s="1" t="s">
        <v>318</v>
      </c>
      <c r="Z1" s="1" t="s">
        <v>317</v>
      </c>
      <c r="AA1" s="1" t="s">
        <v>316</v>
      </c>
      <c r="AB1" s="1" t="s">
        <v>315</v>
      </c>
      <c r="AC1" s="1" t="s">
        <v>314</v>
      </c>
      <c r="AD1" s="1" t="s">
        <v>313</v>
      </c>
      <c r="AE1" s="1" t="s">
        <v>312</v>
      </c>
      <c r="AF1" s="1" t="s">
        <v>311</v>
      </c>
      <c r="AG1" s="1" t="s">
        <v>310</v>
      </c>
      <c r="AH1" s="1" t="s">
        <v>309</v>
      </c>
      <c r="AI1" s="1" t="s">
        <v>308</v>
      </c>
      <c r="AJ1" s="1" t="s">
        <v>307</v>
      </c>
    </row>
    <row r="2" spans="1:36" x14ac:dyDescent="0.35">
      <c r="A2" s="4">
        <v>53065950100</v>
      </c>
      <c r="B2" s="17">
        <v>1</v>
      </c>
      <c r="C2" s="6" t="s">
        <v>17</v>
      </c>
      <c r="D2" s="7">
        <v>0</v>
      </c>
      <c r="E2" s="4" t="s">
        <v>28</v>
      </c>
      <c r="F2" s="4">
        <v>5129</v>
      </c>
      <c r="G2" s="4">
        <v>41197</v>
      </c>
      <c r="H2" s="4" t="s">
        <v>3</v>
      </c>
      <c r="I2" s="4">
        <v>1281.7</v>
      </c>
      <c r="J2" s="4">
        <v>165</v>
      </c>
      <c r="K2" s="4">
        <v>218.9</v>
      </c>
      <c r="L2" s="4">
        <v>197.1</v>
      </c>
      <c r="M2" s="4">
        <v>227.5</v>
      </c>
      <c r="N2" s="4">
        <v>418.04</v>
      </c>
      <c r="O2" s="4">
        <v>5.2</v>
      </c>
      <c r="P2" s="4">
        <v>5.2</v>
      </c>
      <c r="Q2" s="4">
        <v>5.6</v>
      </c>
      <c r="R2" s="4">
        <v>4.8</v>
      </c>
      <c r="S2" s="4">
        <v>5.26</v>
      </c>
      <c r="T2" s="4">
        <v>5002</v>
      </c>
      <c r="U2" s="4">
        <v>5000</v>
      </c>
      <c r="V2" s="4">
        <v>5033</v>
      </c>
      <c r="W2" s="4">
        <v>5003</v>
      </c>
      <c r="X2" s="4">
        <v>5003</v>
      </c>
      <c r="Y2" s="4">
        <v>5.5</v>
      </c>
      <c r="Z2" s="4" t="s">
        <v>17</v>
      </c>
      <c r="AA2" s="4">
        <v>2021</v>
      </c>
      <c r="AB2" s="4">
        <v>3</v>
      </c>
      <c r="AC2" s="4">
        <v>3</v>
      </c>
      <c r="AD2" s="4">
        <v>5</v>
      </c>
      <c r="AE2" s="4">
        <v>5</v>
      </c>
      <c r="AF2" s="4">
        <v>0</v>
      </c>
      <c r="AG2" s="4">
        <v>10</v>
      </c>
      <c r="AH2" s="4">
        <v>2021</v>
      </c>
      <c r="AI2" s="4" t="s">
        <v>288</v>
      </c>
      <c r="AJ2" s="4" t="s">
        <v>287</v>
      </c>
    </row>
    <row r="3" spans="1:36" x14ac:dyDescent="0.35">
      <c r="A3" s="4">
        <v>53063000500</v>
      </c>
      <c r="B3" s="17">
        <v>1</v>
      </c>
      <c r="C3" s="6" t="s">
        <v>17</v>
      </c>
      <c r="D3" s="7">
        <v>0</v>
      </c>
      <c r="E3" s="4" t="s">
        <v>14</v>
      </c>
      <c r="F3" s="4">
        <v>1726</v>
      </c>
      <c r="G3" s="4">
        <v>51597</v>
      </c>
      <c r="H3" s="4" t="s">
        <v>13</v>
      </c>
      <c r="I3" s="4">
        <v>99.5</v>
      </c>
      <c r="J3" s="4">
        <v>201.7</v>
      </c>
      <c r="K3" s="4">
        <v>69.5</v>
      </c>
      <c r="L3" s="4">
        <v>106.2</v>
      </c>
      <c r="M3" s="4">
        <v>168</v>
      </c>
      <c r="N3" s="4">
        <v>128.97999999999999</v>
      </c>
      <c r="O3" s="4">
        <v>1.1000000000000001</v>
      </c>
      <c r="P3" s="4">
        <v>1.1000000000000001</v>
      </c>
      <c r="Q3" s="4">
        <v>1.2</v>
      </c>
      <c r="R3" s="4">
        <v>1.1000000000000001</v>
      </c>
      <c r="S3" s="4">
        <v>1.1599999999999999</v>
      </c>
      <c r="T3" s="4">
        <v>1713</v>
      </c>
      <c r="U3" s="4">
        <v>1712</v>
      </c>
      <c r="V3" s="4">
        <v>1717</v>
      </c>
      <c r="W3" s="4">
        <v>1662</v>
      </c>
      <c r="X3" s="4">
        <v>1662</v>
      </c>
      <c r="Y3" s="4">
        <v>1.3</v>
      </c>
      <c r="Z3" s="4" t="s">
        <v>2</v>
      </c>
      <c r="AA3" s="4">
        <v>2021</v>
      </c>
      <c r="AB3" s="4">
        <v>9</v>
      </c>
      <c r="AC3" s="4">
        <v>9</v>
      </c>
      <c r="AD3" s="4">
        <v>7</v>
      </c>
      <c r="AE3" s="4">
        <v>6</v>
      </c>
      <c r="AF3" s="4">
        <v>0</v>
      </c>
      <c r="AG3" s="4">
        <v>13</v>
      </c>
      <c r="AH3" s="4">
        <v>2021</v>
      </c>
      <c r="AI3" s="4" t="s">
        <v>246</v>
      </c>
      <c r="AJ3" s="4" t="s">
        <v>245</v>
      </c>
    </row>
    <row r="4" spans="1:36" x14ac:dyDescent="0.35">
      <c r="A4" s="4">
        <v>53065950800</v>
      </c>
      <c r="B4" s="17">
        <v>1</v>
      </c>
      <c r="C4" s="6" t="s">
        <v>17</v>
      </c>
      <c r="D4" s="7">
        <v>0</v>
      </c>
      <c r="E4" s="4" t="s">
        <v>28</v>
      </c>
      <c r="F4" s="4">
        <v>2181</v>
      </c>
      <c r="G4" s="4">
        <v>52356</v>
      </c>
      <c r="H4" s="4" t="s">
        <v>3</v>
      </c>
      <c r="I4" s="4">
        <v>171.7</v>
      </c>
      <c r="J4" s="4">
        <v>163.80000000000001</v>
      </c>
      <c r="K4" s="4">
        <v>126</v>
      </c>
      <c r="L4" s="4">
        <v>182</v>
      </c>
      <c r="M4" s="4">
        <v>250.5</v>
      </c>
      <c r="N4" s="4">
        <v>178.8</v>
      </c>
      <c r="O4" s="4">
        <v>3</v>
      </c>
      <c r="P4" s="4">
        <v>2.7</v>
      </c>
      <c r="Q4" s="4">
        <v>4.5999999999999996</v>
      </c>
      <c r="R4" s="4">
        <v>2.7</v>
      </c>
      <c r="S4" s="4">
        <v>3.14</v>
      </c>
      <c r="T4" s="4">
        <v>2087</v>
      </c>
      <c r="U4" s="4">
        <v>2088</v>
      </c>
      <c r="V4" s="4">
        <v>2130</v>
      </c>
      <c r="W4" s="4">
        <v>2114</v>
      </c>
      <c r="X4" s="4">
        <v>2114</v>
      </c>
      <c r="Y4" s="4">
        <v>2.7</v>
      </c>
      <c r="Z4" s="4" t="s">
        <v>17</v>
      </c>
      <c r="AA4" s="4">
        <v>2021</v>
      </c>
      <c r="AB4" s="4">
        <v>2</v>
      </c>
      <c r="AC4" s="4">
        <v>2</v>
      </c>
      <c r="AD4" s="4">
        <v>4</v>
      </c>
      <c r="AE4" s="4">
        <v>4</v>
      </c>
      <c r="AF4" s="4">
        <v>0</v>
      </c>
      <c r="AG4" s="4">
        <v>8</v>
      </c>
      <c r="AH4" s="4">
        <v>2021</v>
      </c>
      <c r="AI4" s="4" t="s">
        <v>211</v>
      </c>
      <c r="AJ4" s="4" t="s">
        <v>210</v>
      </c>
    </row>
    <row r="5" spans="1:36" x14ac:dyDescent="0.35">
      <c r="A5" s="4">
        <v>53019940000</v>
      </c>
      <c r="B5" s="17">
        <v>1</v>
      </c>
      <c r="C5" s="6" t="s">
        <v>17</v>
      </c>
      <c r="D5" s="7">
        <v>1</v>
      </c>
      <c r="E5" s="4" t="s">
        <v>100</v>
      </c>
      <c r="F5" s="4">
        <v>1016</v>
      </c>
      <c r="G5" s="4">
        <v>35592</v>
      </c>
      <c r="H5" s="4" t="s">
        <v>3</v>
      </c>
      <c r="I5" s="4">
        <v>376.1</v>
      </c>
      <c r="J5" s="4">
        <v>351.4</v>
      </c>
      <c r="K5" s="4">
        <v>241.9</v>
      </c>
      <c r="L5" s="4">
        <v>241.9</v>
      </c>
      <c r="M5" s="4">
        <v>263</v>
      </c>
      <c r="N5" s="4">
        <v>294.86</v>
      </c>
      <c r="O5" s="4">
        <v>4.2</v>
      </c>
      <c r="P5" s="4">
        <v>8.8000000000000007</v>
      </c>
      <c r="Q5" s="4">
        <v>6.5</v>
      </c>
      <c r="R5" s="4">
        <v>6.5</v>
      </c>
      <c r="S5" s="4">
        <v>5.66</v>
      </c>
      <c r="T5" s="4">
        <v>1018</v>
      </c>
      <c r="U5" s="4">
        <v>1018</v>
      </c>
      <c r="V5" s="4">
        <v>1016</v>
      </c>
      <c r="W5" s="4">
        <v>992</v>
      </c>
      <c r="X5" s="4">
        <v>992</v>
      </c>
      <c r="Y5" s="4">
        <v>2.2999999999999998</v>
      </c>
      <c r="Z5" s="4" t="s">
        <v>17</v>
      </c>
      <c r="AA5" s="4">
        <v>2021</v>
      </c>
      <c r="AB5" s="4">
        <v>5</v>
      </c>
      <c r="AC5" s="4">
        <v>5</v>
      </c>
      <c r="AD5" s="4">
        <v>8</v>
      </c>
      <c r="AE5" s="4">
        <v>10</v>
      </c>
      <c r="AF5" s="4">
        <v>1</v>
      </c>
      <c r="AG5" s="4">
        <v>18</v>
      </c>
      <c r="AH5" s="4">
        <v>2021</v>
      </c>
      <c r="AI5" s="4" t="s">
        <v>155</v>
      </c>
      <c r="AJ5" s="4" t="s">
        <v>154</v>
      </c>
    </row>
    <row r="6" spans="1:36" x14ac:dyDescent="0.35">
      <c r="A6" s="4">
        <v>53001950200</v>
      </c>
      <c r="B6" s="17">
        <v>1</v>
      </c>
      <c r="C6" s="6" t="s">
        <v>2</v>
      </c>
      <c r="D6" s="7">
        <v>1</v>
      </c>
      <c r="E6" s="4" t="s">
        <v>42</v>
      </c>
      <c r="F6" s="4">
        <v>676</v>
      </c>
      <c r="G6" s="4">
        <v>49261</v>
      </c>
      <c r="H6" s="4" t="s">
        <v>3</v>
      </c>
      <c r="I6" s="4">
        <v>182.5</v>
      </c>
      <c r="J6" s="4">
        <v>161.19999999999999</v>
      </c>
      <c r="K6" s="4">
        <v>205.6</v>
      </c>
      <c r="L6" s="4">
        <v>279.2</v>
      </c>
      <c r="M6" s="4">
        <v>358.1</v>
      </c>
      <c r="N6" s="4">
        <v>237.32</v>
      </c>
      <c r="O6" s="4">
        <v>2</v>
      </c>
      <c r="P6" s="4">
        <v>2.7</v>
      </c>
      <c r="Q6" s="4">
        <v>2.2999999999999998</v>
      </c>
      <c r="R6" s="4">
        <v>2.8</v>
      </c>
      <c r="S6" s="4">
        <v>2.62</v>
      </c>
      <c r="T6" s="4">
        <v>676</v>
      </c>
      <c r="U6" s="4">
        <v>667</v>
      </c>
      <c r="V6" s="4">
        <v>669</v>
      </c>
      <c r="W6" s="4">
        <v>662</v>
      </c>
      <c r="X6" s="4">
        <v>662</v>
      </c>
      <c r="Y6" s="4">
        <v>3.3</v>
      </c>
      <c r="Z6" s="4" t="s">
        <v>2</v>
      </c>
      <c r="AA6" s="4">
        <v>2021</v>
      </c>
      <c r="AB6" s="4">
        <v>6</v>
      </c>
      <c r="AC6" s="4">
        <v>6</v>
      </c>
      <c r="AD6" s="4">
        <v>9</v>
      </c>
      <c r="AE6" s="4">
        <v>6</v>
      </c>
      <c r="AF6" s="4">
        <v>1</v>
      </c>
      <c r="AG6" s="4">
        <v>15</v>
      </c>
      <c r="AH6" s="4">
        <v>2021</v>
      </c>
      <c r="AI6" s="4" t="s">
        <v>151</v>
      </c>
      <c r="AJ6" s="4" t="s">
        <v>150</v>
      </c>
    </row>
    <row r="7" spans="1:36" x14ac:dyDescent="0.35">
      <c r="A7" s="4">
        <v>53063002300</v>
      </c>
      <c r="B7" s="17">
        <v>1</v>
      </c>
      <c r="C7" s="6" t="s">
        <v>17</v>
      </c>
      <c r="D7" s="7">
        <v>1</v>
      </c>
      <c r="E7" s="4" t="s">
        <v>14</v>
      </c>
      <c r="F7" s="4">
        <v>2844</v>
      </c>
      <c r="G7" s="4">
        <v>52674</v>
      </c>
      <c r="H7" s="4" t="s">
        <v>13</v>
      </c>
      <c r="I7" s="4">
        <v>111.7</v>
      </c>
      <c r="J7" s="4">
        <v>441.7</v>
      </c>
      <c r="K7" s="4">
        <v>155.80000000000001</v>
      </c>
      <c r="L7" s="4">
        <v>96.3</v>
      </c>
      <c r="M7" s="4">
        <v>196.3</v>
      </c>
      <c r="N7" s="4">
        <v>200.36</v>
      </c>
      <c r="O7" s="4">
        <v>1.2</v>
      </c>
      <c r="P7" s="4">
        <v>1.1000000000000001</v>
      </c>
      <c r="Q7" s="4">
        <v>1.2</v>
      </c>
      <c r="R7" s="4">
        <v>1.6</v>
      </c>
      <c r="S7" s="4">
        <v>1.24</v>
      </c>
      <c r="T7" s="4">
        <v>2705</v>
      </c>
      <c r="U7" s="4">
        <v>2736</v>
      </c>
      <c r="V7" s="4">
        <v>2766</v>
      </c>
      <c r="W7" s="4">
        <v>2234</v>
      </c>
      <c r="X7" s="4">
        <v>2234</v>
      </c>
      <c r="Y7" s="4">
        <v>1.1000000000000001</v>
      </c>
      <c r="Z7" s="4" t="s">
        <v>2</v>
      </c>
      <c r="AA7" s="4">
        <v>2021</v>
      </c>
      <c r="AB7" s="4">
        <v>9</v>
      </c>
      <c r="AC7" s="4">
        <v>9</v>
      </c>
      <c r="AD7" s="4">
        <v>10</v>
      </c>
      <c r="AE7" s="4">
        <v>8</v>
      </c>
      <c r="AF7" s="4">
        <v>1</v>
      </c>
      <c r="AG7" s="4">
        <v>18</v>
      </c>
      <c r="AH7" s="4">
        <v>2021</v>
      </c>
      <c r="AI7" s="4" t="s">
        <v>147</v>
      </c>
      <c r="AJ7" s="4" t="s">
        <v>146</v>
      </c>
    </row>
    <row r="8" spans="1:36" x14ac:dyDescent="0.35">
      <c r="A8" s="4">
        <v>53065951100</v>
      </c>
      <c r="B8" s="17">
        <v>1</v>
      </c>
      <c r="C8" s="6" t="s">
        <v>2</v>
      </c>
      <c r="D8" s="7">
        <v>1</v>
      </c>
      <c r="E8" s="4" t="s">
        <v>28</v>
      </c>
      <c r="F8" s="4">
        <v>2479</v>
      </c>
      <c r="G8" s="4">
        <v>38718</v>
      </c>
      <c r="H8" s="4" t="s">
        <v>3</v>
      </c>
      <c r="I8" s="4">
        <v>253.7</v>
      </c>
      <c r="J8" s="4">
        <v>266.5</v>
      </c>
      <c r="K8" s="4">
        <v>241</v>
      </c>
      <c r="L8" s="4">
        <v>189.2</v>
      </c>
      <c r="M8" s="4">
        <v>223.6</v>
      </c>
      <c r="N8" s="4">
        <v>234.8</v>
      </c>
      <c r="O8" s="4">
        <v>1.7</v>
      </c>
      <c r="P8" s="4">
        <v>2.6</v>
      </c>
      <c r="Q8" s="4">
        <v>2.2000000000000002</v>
      </c>
      <c r="R8" s="4">
        <v>5.0999999999999996</v>
      </c>
      <c r="S8" s="4">
        <v>2.96</v>
      </c>
      <c r="T8" s="4">
        <v>2370</v>
      </c>
      <c r="U8" s="4">
        <v>2388</v>
      </c>
      <c r="V8" s="4">
        <v>2409</v>
      </c>
      <c r="W8" s="4">
        <v>2386</v>
      </c>
      <c r="X8" s="4">
        <v>2386</v>
      </c>
      <c r="Y8" s="4">
        <v>3.2</v>
      </c>
      <c r="Z8" s="4" t="s">
        <v>17</v>
      </c>
      <c r="AA8" s="4">
        <v>2021</v>
      </c>
      <c r="AB8" s="4">
        <v>4</v>
      </c>
      <c r="AC8" s="4">
        <v>4</v>
      </c>
      <c r="AD8" s="4">
        <v>9</v>
      </c>
      <c r="AE8" s="4">
        <v>8</v>
      </c>
      <c r="AF8" s="4">
        <v>1</v>
      </c>
      <c r="AG8" s="4">
        <v>17</v>
      </c>
      <c r="AH8" s="4">
        <v>2021</v>
      </c>
      <c r="AI8" s="4" t="s">
        <v>145</v>
      </c>
      <c r="AJ8" s="4" t="s">
        <v>144</v>
      </c>
    </row>
    <row r="9" spans="1:36" x14ac:dyDescent="0.35">
      <c r="A9" s="4">
        <v>53075000500</v>
      </c>
      <c r="B9" s="17">
        <v>1</v>
      </c>
      <c r="C9" s="6" t="s">
        <v>2</v>
      </c>
      <c r="D9" s="7">
        <v>1</v>
      </c>
      <c r="E9" s="4" t="s">
        <v>117</v>
      </c>
      <c r="F9" s="4">
        <v>342</v>
      </c>
      <c r="G9" s="4">
        <v>27744</v>
      </c>
      <c r="H9" s="4" t="s">
        <v>31</v>
      </c>
      <c r="I9" s="4">
        <v>50.2</v>
      </c>
      <c r="J9" s="4">
        <v>50.2</v>
      </c>
      <c r="K9" s="4">
        <v>85.4</v>
      </c>
      <c r="L9" s="4">
        <v>81.400000000000006</v>
      </c>
      <c r="M9" s="4">
        <v>268</v>
      </c>
      <c r="N9" s="4">
        <v>107.04</v>
      </c>
      <c r="O9" s="4">
        <v>2.1</v>
      </c>
      <c r="P9" s="4">
        <v>2.1</v>
      </c>
      <c r="Q9" s="4">
        <v>1</v>
      </c>
      <c r="R9" s="4">
        <v>1</v>
      </c>
      <c r="S9" s="4">
        <v>1.44</v>
      </c>
      <c r="T9" s="4">
        <v>341</v>
      </c>
      <c r="U9" s="4">
        <v>341</v>
      </c>
      <c r="V9" s="4">
        <v>341</v>
      </c>
      <c r="W9" s="4">
        <v>341</v>
      </c>
      <c r="X9" s="4">
        <v>341</v>
      </c>
      <c r="Y9" s="4">
        <v>1</v>
      </c>
      <c r="Z9" s="4" t="s">
        <v>2</v>
      </c>
      <c r="AA9" s="4">
        <v>2021</v>
      </c>
      <c r="AB9" s="4">
        <v>6</v>
      </c>
      <c r="AC9" s="4">
        <v>6</v>
      </c>
      <c r="AD9" s="4">
        <v>5</v>
      </c>
      <c r="AE9" s="4">
        <v>9</v>
      </c>
      <c r="AF9" s="4">
        <v>1</v>
      </c>
      <c r="AG9" s="4">
        <v>14</v>
      </c>
      <c r="AH9" s="4">
        <v>2021</v>
      </c>
      <c r="AI9" s="4" t="s">
        <v>141</v>
      </c>
      <c r="AJ9" s="4" t="s">
        <v>140</v>
      </c>
    </row>
    <row r="10" spans="1:36" x14ac:dyDescent="0.35">
      <c r="A10" s="4">
        <v>53063001300</v>
      </c>
      <c r="B10" s="17">
        <v>1</v>
      </c>
      <c r="C10" s="6" t="s">
        <v>17</v>
      </c>
      <c r="D10" s="7">
        <v>1</v>
      </c>
      <c r="E10" s="4" t="s">
        <v>14</v>
      </c>
      <c r="F10" s="4">
        <v>1826</v>
      </c>
      <c r="G10" s="4">
        <v>43649</v>
      </c>
      <c r="H10" s="4" t="s">
        <v>13</v>
      </c>
      <c r="I10" s="4">
        <v>333.4</v>
      </c>
      <c r="J10" s="4">
        <v>121</v>
      </c>
      <c r="K10" s="4">
        <v>120</v>
      </c>
      <c r="L10" s="4">
        <v>126.4</v>
      </c>
      <c r="M10" s="4">
        <v>131.6</v>
      </c>
      <c r="N10" s="4">
        <v>166.48</v>
      </c>
      <c r="O10" s="4">
        <v>1.8</v>
      </c>
      <c r="P10" s="4">
        <v>1</v>
      </c>
      <c r="Q10" s="4">
        <v>1.4</v>
      </c>
      <c r="R10" s="4">
        <v>1.5</v>
      </c>
      <c r="S10" s="4">
        <v>1.64</v>
      </c>
      <c r="T10" s="4">
        <v>1816</v>
      </c>
      <c r="U10" s="4">
        <v>1819</v>
      </c>
      <c r="V10" s="4">
        <v>1821</v>
      </c>
      <c r="W10" s="4">
        <v>1764</v>
      </c>
      <c r="X10" s="4">
        <v>1764</v>
      </c>
      <c r="Y10" s="4">
        <v>2.5</v>
      </c>
      <c r="Z10" s="4" t="s">
        <v>2</v>
      </c>
      <c r="AA10" s="4">
        <v>2021</v>
      </c>
      <c r="AB10" s="4">
        <v>10</v>
      </c>
      <c r="AC10" s="4">
        <v>10</v>
      </c>
      <c r="AD10" s="4">
        <v>10</v>
      </c>
      <c r="AE10" s="4">
        <v>7</v>
      </c>
      <c r="AF10" s="4">
        <v>1</v>
      </c>
      <c r="AG10" s="4">
        <v>17</v>
      </c>
      <c r="AH10" s="4">
        <v>2021</v>
      </c>
      <c r="AI10" s="4" t="s">
        <v>139</v>
      </c>
      <c r="AJ10" s="4" t="s">
        <v>138</v>
      </c>
    </row>
    <row r="11" spans="1:36" x14ac:dyDescent="0.35">
      <c r="A11" s="4">
        <v>53063010401</v>
      </c>
      <c r="B11" s="17">
        <v>1</v>
      </c>
      <c r="C11" s="6" t="s">
        <v>17</v>
      </c>
      <c r="D11" s="7">
        <v>1</v>
      </c>
      <c r="E11" s="4" t="s">
        <v>14</v>
      </c>
      <c r="F11" s="4">
        <v>1530</v>
      </c>
      <c r="G11" s="4">
        <v>48866</v>
      </c>
      <c r="H11" s="4" t="s">
        <v>31</v>
      </c>
      <c r="I11" s="4">
        <v>299.89999999999998</v>
      </c>
      <c r="J11" s="4">
        <v>61.7</v>
      </c>
      <c r="K11" s="4">
        <v>396.9</v>
      </c>
      <c r="L11" s="4">
        <v>61.8</v>
      </c>
      <c r="M11" s="4">
        <v>121</v>
      </c>
      <c r="N11" s="4">
        <v>188.26</v>
      </c>
      <c r="O11" s="4">
        <v>1.1000000000000001</v>
      </c>
      <c r="P11" s="4">
        <v>1.1000000000000001</v>
      </c>
      <c r="Q11" s="4">
        <v>1.9</v>
      </c>
      <c r="R11" s="4">
        <v>1.8</v>
      </c>
      <c r="S11" s="4">
        <v>1.38</v>
      </c>
      <c r="T11" s="4">
        <v>1247</v>
      </c>
      <c r="U11" s="4">
        <v>1246</v>
      </c>
      <c r="V11" s="4">
        <v>1487</v>
      </c>
      <c r="W11" s="4">
        <v>609</v>
      </c>
      <c r="X11" s="4">
        <v>609</v>
      </c>
      <c r="Y11" s="4">
        <v>1</v>
      </c>
      <c r="Z11" s="4" t="s">
        <v>17</v>
      </c>
      <c r="AA11" s="4">
        <v>2021</v>
      </c>
      <c r="AB11" s="4">
        <v>8</v>
      </c>
      <c r="AC11" s="4">
        <v>8</v>
      </c>
      <c r="AD11" s="4">
        <v>10</v>
      </c>
      <c r="AE11" s="4">
        <v>9</v>
      </c>
      <c r="AF11" s="4">
        <v>1</v>
      </c>
      <c r="AG11" s="4">
        <v>19</v>
      </c>
      <c r="AH11" s="4">
        <v>2021</v>
      </c>
      <c r="AI11" s="4" t="s">
        <v>137</v>
      </c>
      <c r="AJ11" s="4" t="s">
        <v>136</v>
      </c>
    </row>
    <row r="12" spans="1:36" x14ac:dyDescent="0.35">
      <c r="A12" s="4">
        <v>53063010304</v>
      </c>
      <c r="B12" s="17">
        <v>1</v>
      </c>
      <c r="C12" s="6" t="s">
        <v>2</v>
      </c>
      <c r="D12" s="7">
        <v>1</v>
      </c>
      <c r="E12" s="4" t="s">
        <v>14</v>
      </c>
      <c r="F12" s="4">
        <v>1515</v>
      </c>
      <c r="G12" s="4">
        <v>76865</v>
      </c>
      <c r="H12" s="4" t="s">
        <v>3</v>
      </c>
      <c r="I12" s="4">
        <v>242.7</v>
      </c>
      <c r="J12" s="4">
        <v>117.8</v>
      </c>
      <c r="K12" s="4">
        <v>310</v>
      </c>
      <c r="L12" s="4">
        <v>119.4</v>
      </c>
      <c r="M12" s="4">
        <v>166.6</v>
      </c>
      <c r="N12" s="4">
        <v>191.3</v>
      </c>
      <c r="O12" s="4">
        <v>2.5</v>
      </c>
      <c r="P12" s="4">
        <v>2.1</v>
      </c>
      <c r="Q12" s="4">
        <v>1.3</v>
      </c>
      <c r="R12" s="4">
        <v>1.3</v>
      </c>
      <c r="S12" s="4">
        <v>1.74</v>
      </c>
      <c r="T12" s="4">
        <v>1434</v>
      </c>
      <c r="U12" s="4">
        <v>1436</v>
      </c>
      <c r="V12" s="4">
        <v>1384</v>
      </c>
      <c r="W12" s="4">
        <v>1450</v>
      </c>
      <c r="X12" s="4">
        <v>1450</v>
      </c>
      <c r="Y12" s="4">
        <v>1.5</v>
      </c>
      <c r="Z12" s="4" t="s">
        <v>2</v>
      </c>
      <c r="AA12" s="4">
        <v>2021</v>
      </c>
      <c r="AB12" s="4">
        <v>5</v>
      </c>
      <c r="AC12" s="4">
        <v>5</v>
      </c>
      <c r="AD12" s="4">
        <v>10</v>
      </c>
      <c r="AE12" s="4">
        <v>3</v>
      </c>
      <c r="AF12" s="4">
        <v>1</v>
      </c>
      <c r="AG12" s="4">
        <v>13</v>
      </c>
      <c r="AH12" s="4">
        <v>2021</v>
      </c>
      <c r="AI12" s="4" t="s">
        <v>135</v>
      </c>
      <c r="AJ12" s="4" t="s">
        <v>134</v>
      </c>
    </row>
    <row r="13" spans="1:36" x14ac:dyDescent="0.35">
      <c r="A13" s="4">
        <v>53075000600</v>
      </c>
      <c r="B13" s="17">
        <v>1</v>
      </c>
      <c r="C13" s="6" t="s">
        <v>2</v>
      </c>
      <c r="D13" s="7">
        <v>1</v>
      </c>
      <c r="E13" s="4" t="s">
        <v>117</v>
      </c>
      <c r="F13" s="4">
        <v>5630</v>
      </c>
      <c r="G13" s="4">
        <v>18537</v>
      </c>
      <c r="H13" s="4" t="s">
        <v>20</v>
      </c>
      <c r="I13" s="4">
        <v>55.4</v>
      </c>
      <c r="J13" s="4">
        <v>90.2</v>
      </c>
      <c r="K13" s="4">
        <v>138</v>
      </c>
      <c r="L13" s="4">
        <v>153.19999999999999</v>
      </c>
      <c r="M13" s="4">
        <v>125.8</v>
      </c>
      <c r="N13" s="4">
        <v>112.52</v>
      </c>
      <c r="O13" s="4">
        <v>1.1000000000000001</v>
      </c>
      <c r="P13" s="4">
        <v>1.4</v>
      </c>
      <c r="Q13" s="4">
        <v>1.3</v>
      </c>
      <c r="R13" s="4">
        <v>1</v>
      </c>
      <c r="S13" s="4">
        <v>1.26</v>
      </c>
      <c r="T13" s="4">
        <v>5141</v>
      </c>
      <c r="U13" s="4">
        <v>5170</v>
      </c>
      <c r="V13" s="4">
        <v>5336</v>
      </c>
      <c r="W13" s="4">
        <v>5266</v>
      </c>
      <c r="X13" s="4">
        <v>5266</v>
      </c>
      <c r="Y13" s="4">
        <v>1.5</v>
      </c>
      <c r="Z13" s="4" t="s">
        <v>2</v>
      </c>
      <c r="AA13" s="4">
        <v>2021</v>
      </c>
      <c r="AB13" s="4">
        <v>5</v>
      </c>
      <c r="AC13" s="4">
        <v>5</v>
      </c>
      <c r="AD13" s="4">
        <v>3</v>
      </c>
      <c r="AE13" s="4">
        <v>10</v>
      </c>
      <c r="AF13" s="4">
        <v>1</v>
      </c>
      <c r="AG13" s="4">
        <v>13</v>
      </c>
      <c r="AH13" s="4">
        <v>2021</v>
      </c>
      <c r="AI13" s="4" t="s">
        <v>131</v>
      </c>
      <c r="AJ13" s="4" t="s">
        <v>130</v>
      </c>
    </row>
    <row r="14" spans="1:36" x14ac:dyDescent="0.35">
      <c r="A14" s="4">
        <v>53063000300</v>
      </c>
      <c r="B14" s="17">
        <v>1</v>
      </c>
      <c r="C14" s="6" t="s">
        <v>17</v>
      </c>
      <c r="D14" s="7">
        <v>1</v>
      </c>
      <c r="E14" s="4" t="s">
        <v>14</v>
      </c>
      <c r="F14" s="4">
        <v>2243</v>
      </c>
      <c r="G14" s="4">
        <v>34733</v>
      </c>
      <c r="H14" s="4" t="s">
        <v>13</v>
      </c>
      <c r="I14" s="4">
        <v>58</v>
      </c>
      <c r="J14" s="4">
        <v>61.1</v>
      </c>
      <c r="K14" s="4">
        <v>95.2</v>
      </c>
      <c r="L14" s="4">
        <v>115.6</v>
      </c>
      <c r="M14" s="4">
        <v>295</v>
      </c>
      <c r="N14" s="4">
        <v>124.98</v>
      </c>
      <c r="O14" s="4">
        <v>2.6</v>
      </c>
      <c r="P14" s="4">
        <v>1.6</v>
      </c>
      <c r="Q14" s="4">
        <v>1.5</v>
      </c>
      <c r="R14" s="4">
        <v>1.2</v>
      </c>
      <c r="S14" s="4">
        <v>1.64</v>
      </c>
      <c r="T14" s="4">
        <v>2216</v>
      </c>
      <c r="U14" s="4">
        <v>2217</v>
      </c>
      <c r="V14" s="4">
        <v>2227</v>
      </c>
      <c r="W14" s="4">
        <v>1935</v>
      </c>
      <c r="X14" s="4">
        <v>1935</v>
      </c>
      <c r="Y14" s="4">
        <v>1.3</v>
      </c>
      <c r="Z14" s="4" t="s">
        <v>2</v>
      </c>
      <c r="AA14" s="4">
        <v>2021</v>
      </c>
      <c r="AB14" s="4">
        <v>10</v>
      </c>
      <c r="AC14" s="4">
        <v>10</v>
      </c>
      <c r="AD14" s="4">
        <v>10</v>
      </c>
      <c r="AE14" s="4">
        <v>9</v>
      </c>
      <c r="AF14" s="4">
        <v>1</v>
      </c>
      <c r="AG14" s="4">
        <v>19</v>
      </c>
      <c r="AH14" s="4">
        <v>2021</v>
      </c>
      <c r="AI14" s="4" t="s">
        <v>129</v>
      </c>
      <c r="AJ14" s="4" t="s">
        <v>128</v>
      </c>
    </row>
    <row r="15" spans="1:36" x14ac:dyDescent="0.35">
      <c r="A15" s="4">
        <v>53063010800</v>
      </c>
      <c r="B15" s="17">
        <v>1</v>
      </c>
      <c r="C15" s="6" t="s">
        <v>17</v>
      </c>
      <c r="D15" s="7">
        <v>1</v>
      </c>
      <c r="E15" s="4" t="s">
        <v>14</v>
      </c>
      <c r="F15" s="4">
        <v>1152</v>
      </c>
      <c r="G15" s="4">
        <v>33846</v>
      </c>
      <c r="H15" s="4" t="s">
        <v>23</v>
      </c>
      <c r="I15" s="4">
        <v>141.1</v>
      </c>
      <c r="J15" s="4">
        <v>224.8</v>
      </c>
      <c r="K15" s="4">
        <v>209.9</v>
      </c>
      <c r="L15" s="4">
        <v>238.7</v>
      </c>
      <c r="M15" s="4">
        <v>142.5</v>
      </c>
      <c r="N15" s="4">
        <v>191.4</v>
      </c>
      <c r="O15" s="4">
        <v>1.2</v>
      </c>
      <c r="P15" s="4">
        <v>1.3</v>
      </c>
      <c r="Q15" s="4">
        <v>1.7</v>
      </c>
      <c r="R15" s="4">
        <v>1.2</v>
      </c>
      <c r="S15" s="4">
        <v>1.28</v>
      </c>
      <c r="T15" s="4">
        <v>1139</v>
      </c>
      <c r="U15" s="4">
        <v>1151</v>
      </c>
      <c r="V15" s="4">
        <v>1154</v>
      </c>
      <c r="W15" s="4">
        <v>1146</v>
      </c>
      <c r="X15" s="4">
        <v>1146</v>
      </c>
      <c r="Y15" s="4">
        <v>1</v>
      </c>
      <c r="Z15" s="4" t="s">
        <v>2</v>
      </c>
      <c r="AA15" s="4">
        <v>2021</v>
      </c>
      <c r="AB15" s="4">
        <v>9</v>
      </c>
      <c r="AC15" s="4">
        <v>9</v>
      </c>
      <c r="AD15" s="4">
        <v>9</v>
      </c>
      <c r="AE15" s="4">
        <v>6</v>
      </c>
      <c r="AF15" s="4">
        <v>1</v>
      </c>
      <c r="AG15" s="4">
        <v>15</v>
      </c>
      <c r="AH15" s="4">
        <v>2021</v>
      </c>
      <c r="AI15" s="4" t="s">
        <v>125</v>
      </c>
      <c r="AJ15" s="4" t="s">
        <v>124</v>
      </c>
    </row>
    <row r="16" spans="1:36" x14ac:dyDescent="0.35">
      <c r="A16" s="4">
        <v>53063002400</v>
      </c>
      <c r="B16" s="17">
        <v>1</v>
      </c>
      <c r="C16" s="6" t="s">
        <v>17</v>
      </c>
      <c r="D16" s="7">
        <v>1</v>
      </c>
      <c r="E16" s="4" t="s">
        <v>14</v>
      </c>
      <c r="F16" s="4">
        <v>1978</v>
      </c>
      <c r="G16" s="4">
        <v>20357</v>
      </c>
      <c r="H16" s="4" t="s">
        <v>13</v>
      </c>
      <c r="I16" s="4">
        <v>62</v>
      </c>
      <c r="J16" s="4">
        <v>154.30000000000001</v>
      </c>
      <c r="K16" s="4">
        <v>289.5</v>
      </c>
      <c r="L16" s="4">
        <v>182.3</v>
      </c>
      <c r="M16" s="4">
        <v>171.3</v>
      </c>
      <c r="N16" s="4">
        <v>171.88</v>
      </c>
      <c r="O16" s="4">
        <v>2.2000000000000002</v>
      </c>
      <c r="P16" s="4">
        <v>1.1000000000000001</v>
      </c>
      <c r="Q16" s="4">
        <v>1.3</v>
      </c>
      <c r="R16" s="4">
        <v>1.4</v>
      </c>
      <c r="S16" s="4">
        <v>1.4</v>
      </c>
      <c r="T16" s="4">
        <v>1777</v>
      </c>
      <c r="U16" s="4">
        <v>1846</v>
      </c>
      <c r="V16" s="4">
        <v>1944</v>
      </c>
      <c r="W16" s="4">
        <v>859</v>
      </c>
      <c r="X16" s="4">
        <v>859</v>
      </c>
      <c r="Y16" s="4">
        <v>1</v>
      </c>
      <c r="Z16" s="4" t="s">
        <v>2</v>
      </c>
      <c r="AA16" s="4">
        <v>2021</v>
      </c>
      <c r="AB16" s="4">
        <v>9</v>
      </c>
      <c r="AC16" s="4">
        <v>9</v>
      </c>
      <c r="AD16" s="4">
        <v>9</v>
      </c>
      <c r="AE16" s="4">
        <v>8</v>
      </c>
      <c r="AF16" s="4">
        <v>1</v>
      </c>
      <c r="AG16" s="4">
        <v>17</v>
      </c>
      <c r="AH16" s="4">
        <v>2021</v>
      </c>
      <c r="AI16" s="4" t="s">
        <v>119</v>
      </c>
      <c r="AJ16" s="4" t="s">
        <v>118</v>
      </c>
    </row>
    <row r="17" spans="1:36" x14ac:dyDescent="0.35">
      <c r="A17" s="4">
        <v>53063011102</v>
      </c>
      <c r="B17" s="17">
        <v>1</v>
      </c>
      <c r="C17" s="6" t="s">
        <v>17</v>
      </c>
      <c r="D17" s="7">
        <v>1</v>
      </c>
      <c r="E17" s="4" t="s">
        <v>14</v>
      </c>
      <c r="F17" s="4">
        <v>1882</v>
      </c>
      <c r="G17" s="4">
        <v>39044</v>
      </c>
      <c r="H17" s="4" t="s">
        <v>13</v>
      </c>
      <c r="I17" s="4">
        <v>181</v>
      </c>
      <c r="J17" s="4">
        <v>152.69999999999999</v>
      </c>
      <c r="K17" s="4">
        <v>267.89999999999998</v>
      </c>
      <c r="L17" s="4">
        <v>93.4</v>
      </c>
      <c r="M17" s="4">
        <v>179.5</v>
      </c>
      <c r="N17" s="4">
        <v>174.9</v>
      </c>
      <c r="O17" s="4">
        <v>1.1000000000000001</v>
      </c>
      <c r="P17" s="4">
        <v>1</v>
      </c>
      <c r="Q17" s="4">
        <v>1.7</v>
      </c>
      <c r="R17" s="4">
        <v>1</v>
      </c>
      <c r="S17" s="4">
        <v>1.1599999999999999</v>
      </c>
      <c r="T17" s="4">
        <v>1869</v>
      </c>
      <c r="U17" s="4">
        <v>1697</v>
      </c>
      <c r="V17" s="4">
        <v>1881</v>
      </c>
      <c r="W17" s="4">
        <v>1848</v>
      </c>
      <c r="X17" s="4">
        <v>1848</v>
      </c>
      <c r="Y17" s="4">
        <v>1</v>
      </c>
      <c r="Z17" s="4" t="s">
        <v>2</v>
      </c>
      <c r="AA17" s="4">
        <v>2021</v>
      </c>
      <c r="AB17" s="4">
        <v>10</v>
      </c>
      <c r="AC17" s="4">
        <v>10</v>
      </c>
      <c r="AD17" s="4">
        <v>10</v>
      </c>
      <c r="AE17" s="4">
        <v>8</v>
      </c>
      <c r="AF17" s="4">
        <v>1</v>
      </c>
      <c r="AG17" s="4">
        <v>18</v>
      </c>
      <c r="AH17" s="4">
        <v>2021</v>
      </c>
      <c r="AI17" s="4" t="s">
        <v>114</v>
      </c>
      <c r="AJ17" s="4" t="s">
        <v>113</v>
      </c>
    </row>
    <row r="18" spans="1:36" x14ac:dyDescent="0.35">
      <c r="A18" s="4">
        <v>53065941000</v>
      </c>
      <c r="B18" s="17">
        <v>1</v>
      </c>
      <c r="C18" s="6" t="s">
        <v>17</v>
      </c>
      <c r="D18" s="7">
        <v>1</v>
      </c>
      <c r="E18" s="4" t="s">
        <v>28</v>
      </c>
      <c r="F18" s="4">
        <v>1085</v>
      </c>
      <c r="G18" s="4">
        <v>32500</v>
      </c>
      <c r="H18" s="4" t="s">
        <v>3</v>
      </c>
      <c r="I18" s="4">
        <v>248.1</v>
      </c>
      <c r="J18" s="4">
        <v>873.4</v>
      </c>
      <c r="K18" s="4">
        <v>273.8</v>
      </c>
      <c r="L18" s="4">
        <v>189.3</v>
      </c>
      <c r="M18" s="4">
        <v>252.4</v>
      </c>
      <c r="N18" s="4">
        <v>367.4</v>
      </c>
      <c r="O18" s="4">
        <v>5.5</v>
      </c>
      <c r="P18" s="4">
        <v>4.0999999999999996</v>
      </c>
      <c r="Q18" s="4">
        <v>8.1999999999999993</v>
      </c>
      <c r="R18" s="4">
        <v>5.2</v>
      </c>
      <c r="S18" s="4">
        <v>5.6999999999999993</v>
      </c>
      <c r="T18" s="4">
        <v>1075</v>
      </c>
      <c r="U18" s="4">
        <v>998</v>
      </c>
      <c r="V18" s="4">
        <v>704</v>
      </c>
      <c r="W18" s="4">
        <v>1055</v>
      </c>
      <c r="X18" s="4">
        <v>1055</v>
      </c>
      <c r="Y18" s="4">
        <v>5.5</v>
      </c>
      <c r="Z18" s="4" t="s">
        <v>17</v>
      </c>
      <c r="AA18" s="4">
        <v>2021</v>
      </c>
      <c r="AB18" s="4">
        <v>4</v>
      </c>
      <c r="AC18" s="4">
        <v>4</v>
      </c>
      <c r="AD18" s="4">
        <v>7</v>
      </c>
      <c r="AE18" s="4">
        <v>9</v>
      </c>
      <c r="AF18" s="4">
        <v>1</v>
      </c>
      <c r="AG18" s="4">
        <v>16</v>
      </c>
      <c r="AH18" s="4">
        <v>2021</v>
      </c>
      <c r="AI18" s="4" t="s">
        <v>106</v>
      </c>
      <c r="AJ18" s="4" t="s">
        <v>105</v>
      </c>
    </row>
    <row r="19" spans="1:36" x14ac:dyDescent="0.35">
      <c r="A19" s="4">
        <v>53063012500</v>
      </c>
      <c r="B19" s="17">
        <v>1</v>
      </c>
      <c r="C19" s="6" t="s">
        <v>2</v>
      </c>
      <c r="D19" s="7">
        <v>1</v>
      </c>
      <c r="E19" s="4" t="s">
        <v>14</v>
      </c>
      <c r="F19" s="4">
        <v>1253</v>
      </c>
      <c r="G19" s="4">
        <v>44986</v>
      </c>
      <c r="H19" s="4" t="s">
        <v>31</v>
      </c>
      <c r="I19" s="4">
        <v>282.3</v>
      </c>
      <c r="J19" s="4">
        <v>67.3</v>
      </c>
      <c r="K19" s="4">
        <v>75</v>
      </c>
      <c r="L19" s="4">
        <v>75</v>
      </c>
      <c r="M19" s="4">
        <v>79.5</v>
      </c>
      <c r="N19" s="4">
        <v>115.82</v>
      </c>
      <c r="O19" s="4">
        <v>1</v>
      </c>
      <c r="P19" s="4">
        <v>1.1000000000000001</v>
      </c>
      <c r="Q19" s="4">
        <v>2.6</v>
      </c>
      <c r="R19" s="4">
        <v>2.6</v>
      </c>
      <c r="S19" s="4">
        <v>1.66</v>
      </c>
      <c r="T19" s="4">
        <v>1250</v>
      </c>
      <c r="U19" s="4">
        <v>1246</v>
      </c>
      <c r="V19" s="4">
        <v>1247</v>
      </c>
      <c r="W19" s="4">
        <v>1245</v>
      </c>
      <c r="X19" s="4">
        <v>1245</v>
      </c>
      <c r="Y19" s="4">
        <v>1</v>
      </c>
      <c r="Z19" s="4" t="s">
        <v>2</v>
      </c>
      <c r="AA19" s="4">
        <v>2021</v>
      </c>
      <c r="AB19" s="4">
        <v>8</v>
      </c>
      <c r="AC19" s="4">
        <v>8</v>
      </c>
      <c r="AD19" s="4">
        <v>10</v>
      </c>
      <c r="AE19" s="4">
        <v>7</v>
      </c>
      <c r="AF19" s="4">
        <v>1</v>
      </c>
      <c r="AG19" s="4">
        <v>17</v>
      </c>
      <c r="AH19" s="4">
        <v>2021</v>
      </c>
      <c r="AI19" s="4" t="s">
        <v>102</v>
      </c>
      <c r="AJ19" s="4" t="s">
        <v>101</v>
      </c>
    </row>
    <row r="20" spans="1:36" x14ac:dyDescent="0.35">
      <c r="A20" s="4">
        <v>53019970100</v>
      </c>
      <c r="B20" s="17">
        <v>1</v>
      </c>
      <c r="C20" s="6" t="s">
        <v>17</v>
      </c>
      <c r="D20" s="7">
        <v>1</v>
      </c>
      <c r="E20" s="4" t="s">
        <v>100</v>
      </c>
      <c r="F20" s="4">
        <v>957</v>
      </c>
      <c r="G20" s="4">
        <v>41350</v>
      </c>
      <c r="H20" s="4" t="s">
        <v>3</v>
      </c>
      <c r="I20" s="4">
        <v>194</v>
      </c>
      <c r="J20" s="4">
        <v>202.3</v>
      </c>
      <c r="K20" s="4">
        <v>313</v>
      </c>
      <c r="L20" s="4">
        <v>259</v>
      </c>
      <c r="M20" s="4">
        <v>166</v>
      </c>
      <c r="N20" s="4">
        <v>226.86</v>
      </c>
      <c r="O20" s="4">
        <v>4.7</v>
      </c>
      <c r="P20" s="4">
        <v>4</v>
      </c>
      <c r="Q20" s="4">
        <v>7.8</v>
      </c>
      <c r="R20" s="4">
        <v>7.4</v>
      </c>
      <c r="S20" s="4">
        <v>5.8199999999999994</v>
      </c>
      <c r="T20" s="4">
        <v>914</v>
      </c>
      <c r="U20" s="4">
        <v>803</v>
      </c>
      <c r="V20" s="4">
        <v>922</v>
      </c>
      <c r="W20" s="4">
        <v>917</v>
      </c>
      <c r="X20" s="4">
        <v>917</v>
      </c>
      <c r="Y20" s="4">
        <v>5.2</v>
      </c>
      <c r="Z20" s="4" t="s">
        <v>17</v>
      </c>
      <c r="AA20" s="4">
        <v>2021</v>
      </c>
      <c r="AB20" s="4">
        <v>5</v>
      </c>
      <c r="AC20" s="4">
        <v>5</v>
      </c>
      <c r="AD20" s="4">
        <v>9</v>
      </c>
      <c r="AE20" s="4">
        <v>7</v>
      </c>
      <c r="AF20" s="4">
        <v>1</v>
      </c>
      <c r="AG20" s="4">
        <v>16</v>
      </c>
      <c r="AH20" s="4">
        <v>2021</v>
      </c>
      <c r="AI20" s="4" t="s">
        <v>99</v>
      </c>
      <c r="AJ20" s="4" t="s">
        <v>98</v>
      </c>
    </row>
    <row r="21" spans="1:36" x14ac:dyDescent="0.35">
      <c r="A21" s="4">
        <v>53063002500</v>
      </c>
      <c r="B21" s="17">
        <v>1</v>
      </c>
      <c r="C21" s="6" t="s">
        <v>17</v>
      </c>
      <c r="D21" s="7">
        <v>1</v>
      </c>
      <c r="E21" s="4" t="s">
        <v>14</v>
      </c>
      <c r="F21" s="4">
        <v>2798</v>
      </c>
      <c r="G21" s="4">
        <v>30284</v>
      </c>
      <c r="H21" s="4" t="s">
        <v>13</v>
      </c>
      <c r="I21" s="4">
        <v>155.1</v>
      </c>
      <c r="J21" s="4">
        <v>316.89999999999998</v>
      </c>
      <c r="K21" s="4">
        <v>176</v>
      </c>
      <c r="L21" s="4">
        <v>136.19999999999999</v>
      </c>
      <c r="M21" s="4">
        <v>182.4</v>
      </c>
      <c r="N21" s="4">
        <v>193.32</v>
      </c>
      <c r="O21" s="4">
        <v>1.4</v>
      </c>
      <c r="P21" s="4">
        <v>1.2</v>
      </c>
      <c r="Q21" s="4">
        <v>1</v>
      </c>
      <c r="R21" s="4">
        <v>1.1000000000000001</v>
      </c>
      <c r="S21" s="4">
        <v>1.2</v>
      </c>
      <c r="T21" s="4">
        <v>2791</v>
      </c>
      <c r="U21" s="4">
        <v>2782</v>
      </c>
      <c r="V21" s="4">
        <v>2775</v>
      </c>
      <c r="W21" s="4">
        <v>2286</v>
      </c>
      <c r="X21" s="4">
        <v>2286</v>
      </c>
      <c r="Y21" s="4">
        <v>1.3</v>
      </c>
      <c r="Z21" s="4" t="s">
        <v>2</v>
      </c>
      <c r="AA21" s="4">
        <v>2021</v>
      </c>
      <c r="AB21" s="4">
        <v>10</v>
      </c>
      <c r="AC21" s="4">
        <v>10</v>
      </c>
      <c r="AD21" s="4">
        <v>9</v>
      </c>
      <c r="AE21" s="4">
        <v>8</v>
      </c>
      <c r="AF21" s="4">
        <v>1</v>
      </c>
      <c r="AG21" s="4">
        <v>17</v>
      </c>
      <c r="AH21" s="4">
        <v>2021</v>
      </c>
      <c r="AI21" s="4" t="s">
        <v>97</v>
      </c>
      <c r="AJ21" s="4" t="s">
        <v>96</v>
      </c>
    </row>
    <row r="22" spans="1:36" x14ac:dyDescent="0.35">
      <c r="A22" s="4">
        <v>53001950100</v>
      </c>
      <c r="B22" s="17">
        <v>1</v>
      </c>
      <c r="C22" s="6" t="s">
        <v>2</v>
      </c>
      <c r="D22" s="7">
        <v>1</v>
      </c>
      <c r="E22" s="4" t="s">
        <v>42</v>
      </c>
      <c r="F22" s="4">
        <v>1210</v>
      </c>
      <c r="G22" s="4">
        <v>47813</v>
      </c>
      <c r="H22" s="4" t="s">
        <v>31</v>
      </c>
      <c r="I22" s="4">
        <v>99.8</v>
      </c>
      <c r="J22" s="4">
        <v>280.39999999999998</v>
      </c>
      <c r="K22" s="4">
        <v>121.3</v>
      </c>
      <c r="L22" s="4">
        <v>178.4</v>
      </c>
      <c r="M22" s="4">
        <v>186.8</v>
      </c>
      <c r="N22" s="4">
        <v>173.34</v>
      </c>
      <c r="O22" s="4">
        <v>1.3</v>
      </c>
      <c r="P22" s="4">
        <v>1.2</v>
      </c>
      <c r="Q22" s="4">
        <v>2.2000000000000002</v>
      </c>
      <c r="R22" s="4">
        <v>1.2</v>
      </c>
      <c r="S22" s="4">
        <v>1.48</v>
      </c>
      <c r="T22" s="4">
        <v>1208</v>
      </c>
      <c r="U22" s="4">
        <v>1204</v>
      </c>
      <c r="V22" s="4">
        <v>1207</v>
      </c>
      <c r="W22" s="4">
        <v>1207</v>
      </c>
      <c r="X22" s="4">
        <v>1207</v>
      </c>
      <c r="Y22" s="4">
        <v>1.5</v>
      </c>
      <c r="Z22" s="4" t="s">
        <v>2</v>
      </c>
      <c r="AA22" s="4">
        <v>2021</v>
      </c>
      <c r="AB22" s="4">
        <v>6</v>
      </c>
      <c r="AC22" s="4">
        <v>6</v>
      </c>
      <c r="AD22" s="4">
        <v>10</v>
      </c>
      <c r="AE22" s="4">
        <v>3</v>
      </c>
      <c r="AF22" s="4">
        <v>1</v>
      </c>
      <c r="AG22" s="4">
        <v>13</v>
      </c>
      <c r="AH22" s="4">
        <v>2021</v>
      </c>
      <c r="AI22" s="4" t="s">
        <v>95</v>
      </c>
      <c r="AJ22" s="4" t="s">
        <v>94</v>
      </c>
    </row>
    <row r="23" spans="1:36" x14ac:dyDescent="0.35">
      <c r="A23" s="4">
        <v>53063001900</v>
      </c>
      <c r="B23" s="17">
        <v>1</v>
      </c>
      <c r="C23" s="6" t="s">
        <v>17</v>
      </c>
      <c r="D23" s="7">
        <v>0</v>
      </c>
      <c r="E23" s="4" t="s">
        <v>14</v>
      </c>
      <c r="F23" s="4">
        <v>1869</v>
      </c>
      <c r="G23" s="4">
        <v>45968</v>
      </c>
      <c r="H23" s="4" t="s">
        <v>13</v>
      </c>
      <c r="I23" s="4">
        <v>68.599999999999994</v>
      </c>
      <c r="J23" s="4">
        <v>209.7</v>
      </c>
      <c r="K23" s="4">
        <v>186.5</v>
      </c>
      <c r="L23" s="4">
        <v>231.6</v>
      </c>
      <c r="M23" s="4">
        <v>114.7</v>
      </c>
      <c r="N23" s="4">
        <v>162.22</v>
      </c>
      <c r="O23" s="4">
        <v>1.8</v>
      </c>
      <c r="P23" s="4">
        <v>1.2</v>
      </c>
      <c r="Q23" s="4">
        <v>1</v>
      </c>
      <c r="R23" s="4">
        <v>1.6</v>
      </c>
      <c r="S23" s="4">
        <v>1.44</v>
      </c>
      <c r="T23" s="4">
        <v>1850</v>
      </c>
      <c r="U23" s="4">
        <v>1859</v>
      </c>
      <c r="V23" s="4">
        <v>1867</v>
      </c>
      <c r="W23" s="4">
        <v>1844</v>
      </c>
      <c r="X23" s="4">
        <v>1844</v>
      </c>
      <c r="Y23" s="4">
        <v>1.6</v>
      </c>
      <c r="Z23" s="4" t="s">
        <v>2</v>
      </c>
      <c r="AA23" s="4">
        <v>2021</v>
      </c>
      <c r="AB23" s="4">
        <v>9</v>
      </c>
      <c r="AC23" s="4">
        <v>9</v>
      </c>
      <c r="AD23" s="4">
        <v>8</v>
      </c>
      <c r="AE23" s="4">
        <v>6</v>
      </c>
      <c r="AF23" s="4">
        <v>1</v>
      </c>
      <c r="AG23" s="4">
        <v>14</v>
      </c>
      <c r="AH23" s="4">
        <v>2021</v>
      </c>
      <c r="AI23" s="4" t="s">
        <v>90</v>
      </c>
      <c r="AJ23" s="4" t="s">
        <v>89</v>
      </c>
    </row>
    <row r="24" spans="1:36" x14ac:dyDescent="0.35">
      <c r="A24" s="4">
        <v>53063000200</v>
      </c>
      <c r="B24" s="17">
        <v>1</v>
      </c>
      <c r="C24" s="6" t="s">
        <v>17</v>
      </c>
      <c r="D24" s="7">
        <v>1</v>
      </c>
      <c r="E24" s="4" t="s">
        <v>14</v>
      </c>
      <c r="F24" s="4">
        <v>2197</v>
      </c>
      <c r="G24" s="4">
        <v>32833</v>
      </c>
      <c r="H24" s="4" t="s">
        <v>13</v>
      </c>
      <c r="I24" s="4">
        <v>66.7</v>
      </c>
      <c r="J24" s="4">
        <v>93.9</v>
      </c>
      <c r="K24" s="4">
        <v>68.099999999999994</v>
      </c>
      <c r="L24" s="4">
        <v>113.6</v>
      </c>
      <c r="M24" s="4">
        <v>222.2</v>
      </c>
      <c r="N24" s="4">
        <v>112.9</v>
      </c>
      <c r="O24" s="4">
        <v>2.1</v>
      </c>
      <c r="P24" s="4">
        <v>1.1000000000000001</v>
      </c>
      <c r="Q24" s="4">
        <v>1</v>
      </c>
      <c r="R24" s="4">
        <v>1.1000000000000001</v>
      </c>
      <c r="S24" s="4">
        <v>1.3</v>
      </c>
      <c r="T24" s="4">
        <v>2115</v>
      </c>
      <c r="U24" s="4">
        <v>2114</v>
      </c>
      <c r="V24" s="4">
        <v>2134</v>
      </c>
      <c r="W24" s="4">
        <v>2010</v>
      </c>
      <c r="X24" s="4">
        <v>2010</v>
      </c>
      <c r="Y24" s="4">
        <v>1.2</v>
      </c>
      <c r="Z24" s="4" t="s">
        <v>2</v>
      </c>
      <c r="AA24" s="4">
        <v>2021</v>
      </c>
      <c r="AB24" s="4">
        <v>10</v>
      </c>
      <c r="AC24" s="4">
        <v>10</v>
      </c>
      <c r="AD24" s="4">
        <v>10</v>
      </c>
      <c r="AE24" s="4">
        <v>9</v>
      </c>
      <c r="AF24" s="4">
        <v>1</v>
      </c>
      <c r="AG24" s="4">
        <v>19</v>
      </c>
      <c r="AH24" s="4">
        <v>2021</v>
      </c>
      <c r="AI24" s="4" t="s">
        <v>88</v>
      </c>
      <c r="AJ24" s="4" t="s">
        <v>87</v>
      </c>
    </row>
    <row r="25" spans="1:36" x14ac:dyDescent="0.35">
      <c r="A25" s="4">
        <v>53065950300</v>
      </c>
      <c r="B25" s="17">
        <v>1</v>
      </c>
      <c r="C25" s="6" t="s">
        <v>2</v>
      </c>
      <c r="D25" s="7">
        <v>1</v>
      </c>
      <c r="E25" s="4" t="s">
        <v>28</v>
      </c>
      <c r="F25" s="4">
        <v>1664</v>
      </c>
      <c r="G25" s="4">
        <v>38305</v>
      </c>
      <c r="H25" s="4" t="s">
        <v>31</v>
      </c>
      <c r="I25" s="4">
        <v>99.3</v>
      </c>
      <c r="J25" s="4">
        <v>48.7</v>
      </c>
      <c r="K25" s="4">
        <v>143.30000000000001</v>
      </c>
      <c r="L25" s="4">
        <v>164</v>
      </c>
      <c r="M25" s="4">
        <v>132.69999999999999</v>
      </c>
      <c r="N25" s="4">
        <v>117.6</v>
      </c>
      <c r="O25" s="4">
        <v>3.2</v>
      </c>
      <c r="P25" s="4">
        <v>1.3</v>
      </c>
      <c r="Q25" s="4">
        <v>1.2</v>
      </c>
      <c r="R25" s="4">
        <v>2.1</v>
      </c>
      <c r="S25" s="4">
        <v>1.82</v>
      </c>
      <c r="T25" s="4">
        <v>1648</v>
      </c>
      <c r="U25" s="4">
        <v>1269</v>
      </c>
      <c r="V25" s="4">
        <v>1658</v>
      </c>
      <c r="W25" s="4">
        <v>1653</v>
      </c>
      <c r="X25" s="4">
        <v>1653</v>
      </c>
      <c r="Y25" s="4">
        <v>1.3</v>
      </c>
      <c r="Z25" s="4" t="s">
        <v>2</v>
      </c>
      <c r="AA25" s="4">
        <v>2021</v>
      </c>
      <c r="AB25" s="4">
        <v>5</v>
      </c>
      <c r="AC25" s="4">
        <v>5</v>
      </c>
      <c r="AD25" s="4">
        <v>9</v>
      </c>
      <c r="AE25" s="4">
        <v>6</v>
      </c>
      <c r="AF25" s="4">
        <v>1</v>
      </c>
      <c r="AG25" s="4">
        <v>15</v>
      </c>
      <c r="AH25" s="4">
        <v>2021</v>
      </c>
      <c r="AI25" s="4" t="s">
        <v>86</v>
      </c>
      <c r="AJ25" s="4" t="s">
        <v>85</v>
      </c>
    </row>
    <row r="26" spans="1:36" x14ac:dyDescent="0.35">
      <c r="A26" s="4">
        <v>53063002000</v>
      </c>
      <c r="B26" s="17">
        <v>1</v>
      </c>
      <c r="C26" s="6" t="s">
        <v>17</v>
      </c>
      <c r="D26" s="7">
        <v>1</v>
      </c>
      <c r="E26" s="4" t="s">
        <v>14</v>
      </c>
      <c r="F26" s="4">
        <v>2236</v>
      </c>
      <c r="G26" s="4">
        <v>33355</v>
      </c>
      <c r="H26" s="4" t="s">
        <v>13</v>
      </c>
      <c r="I26" s="4">
        <v>92.9</v>
      </c>
      <c r="J26" s="4">
        <v>115.4</v>
      </c>
      <c r="K26" s="4">
        <v>76.3</v>
      </c>
      <c r="L26" s="4">
        <v>93</v>
      </c>
      <c r="M26" s="4">
        <v>93.1</v>
      </c>
      <c r="N26" s="4">
        <v>94.140000000000015</v>
      </c>
      <c r="O26" s="4">
        <v>1.4</v>
      </c>
      <c r="P26" s="4">
        <v>1</v>
      </c>
      <c r="Q26" s="4">
        <v>1</v>
      </c>
      <c r="R26" s="4">
        <v>1</v>
      </c>
      <c r="S26" s="4">
        <v>1.28</v>
      </c>
      <c r="T26" s="4">
        <v>2222</v>
      </c>
      <c r="U26" s="4">
        <v>2219</v>
      </c>
      <c r="V26" s="4">
        <v>2226</v>
      </c>
      <c r="W26" s="4">
        <v>1011</v>
      </c>
      <c r="X26" s="4">
        <v>1011</v>
      </c>
      <c r="Y26" s="4">
        <v>2</v>
      </c>
      <c r="Z26" s="4" t="s">
        <v>2</v>
      </c>
      <c r="AA26" s="4">
        <v>2021</v>
      </c>
      <c r="AB26" s="4">
        <v>9</v>
      </c>
      <c r="AC26" s="4">
        <v>9</v>
      </c>
      <c r="AD26" s="4">
        <v>10</v>
      </c>
      <c r="AE26" s="4">
        <v>8</v>
      </c>
      <c r="AF26" s="4">
        <v>1</v>
      </c>
      <c r="AG26" s="4">
        <v>18</v>
      </c>
      <c r="AH26" s="4">
        <v>2021</v>
      </c>
      <c r="AI26" s="4" t="s">
        <v>84</v>
      </c>
      <c r="AJ26" s="4" t="s">
        <v>83</v>
      </c>
    </row>
    <row r="27" spans="1:36" x14ac:dyDescent="0.35">
      <c r="A27" s="4">
        <v>53063012200</v>
      </c>
      <c r="B27" s="17">
        <v>1</v>
      </c>
      <c r="C27" s="6" t="s">
        <v>17</v>
      </c>
      <c r="D27" s="7">
        <v>1</v>
      </c>
      <c r="E27" s="4" t="s">
        <v>14</v>
      </c>
      <c r="F27" s="4">
        <v>2106</v>
      </c>
      <c r="G27" s="4">
        <v>48750</v>
      </c>
      <c r="H27" s="4" t="s">
        <v>31</v>
      </c>
      <c r="I27" s="4">
        <v>124.3</v>
      </c>
      <c r="J27" s="4">
        <v>137.5</v>
      </c>
      <c r="K27" s="4">
        <v>64</v>
      </c>
      <c r="L27" s="4">
        <v>169.1</v>
      </c>
      <c r="M27" s="4">
        <v>53.2</v>
      </c>
      <c r="N27" s="4">
        <v>109.62</v>
      </c>
      <c r="O27" s="4">
        <v>1.7</v>
      </c>
      <c r="P27" s="4">
        <v>1.1000000000000001</v>
      </c>
      <c r="Q27" s="4">
        <v>1.7</v>
      </c>
      <c r="R27" s="4">
        <v>1</v>
      </c>
      <c r="S27" s="4">
        <v>1.3</v>
      </c>
      <c r="T27" s="4">
        <v>2091</v>
      </c>
      <c r="U27" s="4">
        <v>2068</v>
      </c>
      <c r="V27" s="4">
        <v>2089</v>
      </c>
      <c r="W27" s="4">
        <v>2090</v>
      </c>
      <c r="X27" s="4">
        <v>2090</v>
      </c>
      <c r="Y27" s="4">
        <v>1</v>
      </c>
      <c r="Z27" s="4" t="s">
        <v>2</v>
      </c>
      <c r="AA27" s="4">
        <v>2021</v>
      </c>
      <c r="AB27" s="4">
        <v>10</v>
      </c>
      <c r="AC27" s="4">
        <v>10</v>
      </c>
      <c r="AD27" s="4">
        <v>9</v>
      </c>
      <c r="AE27" s="4">
        <v>7</v>
      </c>
      <c r="AF27" s="4">
        <v>1</v>
      </c>
      <c r="AG27" s="4">
        <v>16</v>
      </c>
      <c r="AH27" s="4">
        <v>2021</v>
      </c>
      <c r="AI27" s="4" t="s">
        <v>82</v>
      </c>
      <c r="AJ27" s="4" t="s">
        <v>81</v>
      </c>
    </row>
    <row r="28" spans="1:36" x14ac:dyDescent="0.35">
      <c r="A28" s="4">
        <v>53001950300</v>
      </c>
      <c r="B28" s="17">
        <v>1</v>
      </c>
      <c r="C28" s="6" t="s">
        <v>2</v>
      </c>
      <c r="D28" s="7">
        <v>1</v>
      </c>
      <c r="E28" s="4" t="s">
        <v>42</v>
      </c>
      <c r="F28" s="4">
        <v>2005</v>
      </c>
      <c r="G28" s="4">
        <v>44107</v>
      </c>
      <c r="H28" s="4" t="s">
        <v>31</v>
      </c>
      <c r="I28" s="4">
        <v>140.5</v>
      </c>
      <c r="J28" s="4">
        <v>172.1</v>
      </c>
      <c r="K28" s="4">
        <v>179.1</v>
      </c>
      <c r="L28" s="4">
        <v>194.1</v>
      </c>
      <c r="M28" s="4">
        <v>483.6</v>
      </c>
      <c r="N28" s="4">
        <v>233.88</v>
      </c>
      <c r="O28" s="4">
        <v>1.4</v>
      </c>
      <c r="P28" s="4">
        <v>2</v>
      </c>
      <c r="Q28" s="4">
        <v>2</v>
      </c>
      <c r="R28" s="4">
        <v>2.2999999999999998</v>
      </c>
      <c r="S28" s="4">
        <v>1.84</v>
      </c>
      <c r="T28" s="4">
        <v>1951</v>
      </c>
      <c r="U28" s="4">
        <v>1957</v>
      </c>
      <c r="V28" s="4">
        <v>1975</v>
      </c>
      <c r="W28" s="4">
        <v>1964</v>
      </c>
      <c r="X28" s="4">
        <v>1964</v>
      </c>
      <c r="Y28" s="4">
        <v>1.5</v>
      </c>
      <c r="Z28" s="4" t="s">
        <v>2</v>
      </c>
      <c r="AA28" s="4">
        <v>2021</v>
      </c>
      <c r="AB28" s="4">
        <v>7</v>
      </c>
      <c r="AC28" s="4">
        <v>7</v>
      </c>
      <c r="AD28" s="4">
        <v>7</v>
      </c>
      <c r="AE28" s="4">
        <v>10</v>
      </c>
      <c r="AF28" s="4">
        <v>1</v>
      </c>
      <c r="AG28" s="4">
        <v>17</v>
      </c>
      <c r="AH28" s="4">
        <v>2021</v>
      </c>
      <c r="AI28" s="4" t="s">
        <v>80</v>
      </c>
      <c r="AJ28" s="4" t="s">
        <v>79</v>
      </c>
    </row>
    <row r="29" spans="1:36" x14ac:dyDescent="0.35">
      <c r="A29" s="4">
        <v>53063002600</v>
      </c>
      <c r="B29" s="17">
        <v>1</v>
      </c>
      <c r="C29" s="6" t="s">
        <v>17</v>
      </c>
      <c r="D29" s="7">
        <v>1</v>
      </c>
      <c r="E29" s="4" t="s">
        <v>14</v>
      </c>
      <c r="F29" s="4">
        <v>2503</v>
      </c>
      <c r="G29" s="4">
        <v>37188</v>
      </c>
      <c r="H29" s="4" t="s">
        <v>76</v>
      </c>
      <c r="I29" s="4">
        <v>31.6</v>
      </c>
      <c r="J29" s="4">
        <v>112.5</v>
      </c>
      <c r="K29" s="4">
        <v>204.4</v>
      </c>
      <c r="L29" s="4">
        <v>117.2</v>
      </c>
      <c r="M29" s="4">
        <v>163.69999999999999</v>
      </c>
      <c r="N29" s="4">
        <v>125.88</v>
      </c>
      <c r="O29" s="4">
        <v>1.4</v>
      </c>
      <c r="P29" s="4">
        <v>1.2</v>
      </c>
      <c r="Q29" s="4">
        <v>1.1000000000000001</v>
      </c>
      <c r="R29" s="4">
        <v>1.2</v>
      </c>
      <c r="S29" s="4">
        <v>1.3</v>
      </c>
      <c r="T29" s="4">
        <v>2381</v>
      </c>
      <c r="U29" s="4">
        <v>2382</v>
      </c>
      <c r="V29" s="4">
        <v>2466</v>
      </c>
      <c r="W29" s="4">
        <v>420</v>
      </c>
      <c r="X29" s="4">
        <v>420</v>
      </c>
      <c r="Y29" s="4">
        <v>1.6</v>
      </c>
      <c r="Z29" s="4" t="s">
        <v>2</v>
      </c>
      <c r="AA29" s="4">
        <v>2021</v>
      </c>
      <c r="AB29" s="4">
        <v>10</v>
      </c>
      <c r="AC29" s="4">
        <v>10</v>
      </c>
      <c r="AD29" s="4">
        <v>10</v>
      </c>
      <c r="AE29" s="4">
        <v>10</v>
      </c>
      <c r="AF29" s="4">
        <v>1</v>
      </c>
      <c r="AG29" s="4">
        <v>20</v>
      </c>
      <c r="AH29" s="4">
        <v>2021</v>
      </c>
      <c r="AI29" s="4" t="s">
        <v>75</v>
      </c>
      <c r="AJ29" s="4" t="s">
        <v>74</v>
      </c>
    </row>
    <row r="30" spans="1:36" x14ac:dyDescent="0.35">
      <c r="A30" s="4">
        <v>53063011701</v>
      </c>
      <c r="B30" s="17">
        <v>1</v>
      </c>
      <c r="C30" s="6" t="s">
        <v>17</v>
      </c>
      <c r="D30" s="7">
        <v>1</v>
      </c>
      <c r="E30" s="4" t="s">
        <v>14</v>
      </c>
      <c r="F30" s="4">
        <v>848</v>
      </c>
      <c r="G30" s="4">
        <v>48257</v>
      </c>
      <c r="H30" s="4" t="s">
        <v>23</v>
      </c>
      <c r="I30" s="4">
        <v>67.3</v>
      </c>
      <c r="J30" s="4">
        <v>120.5</v>
      </c>
      <c r="K30" s="4">
        <v>122.6</v>
      </c>
      <c r="L30" s="4">
        <v>146.30000000000001</v>
      </c>
      <c r="M30" s="4">
        <v>108.1</v>
      </c>
      <c r="N30" s="4">
        <v>112.96</v>
      </c>
      <c r="O30" s="4">
        <v>1.9</v>
      </c>
      <c r="P30" s="4">
        <v>1.2</v>
      </c>
      <c r="Q30" s="4">
        <v>1.5</v>
      </c>
      <c r="R30" s="4">
        <v>1</v>
      </c>
      <c r="S30" s="4">
        <v>1.38</v>
      </c>
      <c r="T30" s="4">
        <v>839</v>
      </c>
      <c r="U30" s="4">
        <v>835</v>
      </c>
      <c r="V30" s="4">
        <v>841</v>
      </c>
      <c r="W30" s="4">
        <v>839</v>
      </c>
      <c r="X30" s="4">
        <v>839</v>
      </c>
      <c r="Y30" s="4">
        <v>1.3</v>
      </c>
      <c r="Z30" s="4" t="s">
        <v>2</v>
      </c>
      <c r="AA30" s="4">
        <v>2021</v>
      </c>
      <c r="AB30" s="4">
        <v>10</v>
      </c>
      <c r="AC30" s="4">
        <v>10</v>
      </c>
      <c r="AD30" s="4">
        <v>9</v>
      </c>
      <c r="AE30" s="4">
        <v>7</v>
      </c>
      <c r="AF30" s="4">
        <v>1</v>
      </c>
      <c r="AG30" s="4">
        <v>16</v>
      </c>
      <c r="AH30" s="4">
        <v>2021</v>
      </c>
      <c r="AI30" s="4" t="s">
        <v>71</v>
      </c>
      <c r="AJ30" s="4" t="s">
        <v>70</v>
      </c>
    </row>
    <row r="31" spans="1:36" x14ac:dyDescent="0.35">
      <c r="A31" s="4">
        <v>53063001800</v>
      </c>
      <c r="B31" s="17">
        <v>1</v>
      </c>
      <c r="C31" s="6" t="s">
        <v>17</v>
      </c>
      <c r="D31" s="7">
        <v>1</v>
      </c>
      <c r="E31" s="4" t="s">
        <v>14</v>
      </c>
      <c r="F31" s="4">
        <v>1455</v>
      </c>
      <c r="G31" s="4">
        <v>38947</v>
      </c>
      <c r="H31" s="4" t="s">
        <v>13</v>
      </c>
      <c r="I31" s="4">
        <v>107.9</v>
      </c>
      <c r="J31" s="4">
        <v>158.9</v>
      </c>
      <c r="K31" s="4">
        <v>306.89999999999998</v>
      </c>
      <c r="L31" s="4">
        <v>129.69999999999999</v>
      </c>
      <c r="M31" s="4">
        <v>123.2</v>
      </c>
      <c r="N31" s="4">
        <v>165.32</v>
      </c>
      <c r="O31" s="4">
        <v>1.7</v>
      </c>
      <c r="P31" s="4">
        <v>1</v>
      </c>
      <c r="Q31" s="4">
        <v>1.2</v>
      </c>
      <c r="R31" s="4">
        <v>1</v>
      </c>
      <c r="S31" s="4">
        <v>1.22</v>
      </c>
      <c r="T31" s="4">
        <v>1443</v>
      </c>
      <c r="U31" s="4">
        <v>1442</v>
      </c>
      <c r="V31" s="4">
        <v>1446</v>
      </c>
      <c r="W31" s="4">
        <v>1018</v>
      </c>
      <c r="X31" s="4">
        <v>1018</v>
      </c>
      <c r="Y31" s="4">
        <v>1.2</v>
      </c>
      <c r="Z31" s="4" t="s">
        <v>2</v>
      </c>
      <c r="AA31" s="4">
        <v>2021</v>
      </c>
      <c r="AB31" s="4">
        <v>9</v>
      </c>
      <c r="AC31" s="4">
        <v>9</v>
      </c>
      <c r="AD31" s="4">
        <v>9</v>
      </c>
      <c r="AE31" s="4">
        <v>8</v>
      </c>
      <c r="AF31" s="4">
        <v>1</v>
      </c>
      <c r="AG31" s="4">
        <v>17</v>
      </c>
      <c r="AH31" s="4">
        <v>2021</v>
      </c>
      <c r="AI31" s="4" t="s">
        <v>69</v>
      </c>
      <c r="AJ31" s="4" t="s">
        <v>68</v>
      </c>
    </row>
    <row r="32" spans="1:36" x14ac:dyDescent="0.35">
      <c r="A32" s="4">
        <v>53001950500</v>
      </c>
      <c r="B32" s="17">
        <v>1</v>
      </c>
      <c r="C32" s="6" t="s">
        <v>2</v>
      </c>
      <c r="D32" s="7">
        <v>1</v>
      </c>
      <c r="E32" s="4" t="s">
        <v>42</v>
      </c>
      <c r="F32" s="4">
        <v>1764</v>
      </c>
      <c r="G32" s="4">
        <v>54223</v>
      </c>
      <c r="H32" s="4" t="s">
        <v>31</v>
      </c>
      <c r="I32" s="4">
        <v>62.2</v>
      </c>
      <c r="J32" s="4">
        <v>276.2</v>
      </c>
      <c r="K32" s="4">
        <v>147.6</v>
      </c>
      <c r="L32" s="4">
        <v>45.6</v>
      </c>
      <c r="M32" s="4">
        <v>514.79999999999995</v>
      </c>
      <c r="N32" s="4">
        <v>209.28</v>
      </c>
      <c r="O32" s="4">
        <v>1.1000000000000001</v>
      </c>
      <c r="P32" s="4">
        <v>1.4</v>
      </c>
      <c r="Q32" s="4">
        <v>1.8</v>
      </c>
      <c r="R32" s="4">
        <v>1.6</v>
      </c>
      <c r="S32" s="4">
        <v>1.42</v>
      </c>
      <c r="T32" s="4">
        <v>1663</v>
      </c>
      <c r="U32" s="4">
        <v>1655</v>
      </c>
      <c r="V32" s="4">
        <v>1671</v>
      </c>
      <c r="W32" s="4">
        <v>1667</v>
      </c>
      <c r="X32" s="4">
        <v>1667</v>
      </c>
      <c r="Y32" s="4">
        <v>1.2</v>
      </c>
      <c r="Z32" s="4" t="s">
        <v>2</v>
      </c>
      <c r="AA32" s="4">
        <v>2021</v>
      </c>
      <c r="AB32" s="4">
        <v>7</v>
      </c>
      <c r="AC32" s="4">
        <v>7</v>
      </c>
      <c r="AD32" s="4">
        <v>10</v>
      </c>
      <c r="AE32" s="4">
        <v>10</v>
      </c>
      <c r="AF32" s="4">
        <v>1</v>
      </c>
      <c r="AG32" s="4">
        <v>20</v>
      </c>
      <c r="AH32" s="4">
        <v>2021</v>
      </c>
      <c r="AI32" s="4" t="s">
        <v>65</v>
      </c>
      <c r="AJ32" s="4" t="s">
        <v>64</v>
      </c>
    </row>
    <row r="33" spans="1:36" x14ac:dyDescent="0.35">
      <c r="A33" s="4">
        <v>53063003200</v>
      </c>
      <c r="B33" s="17">
        <v>1</v>
      </c>
      <c r="C33" s="6" t="s">
        <v>17</v>
      </c>
      <c r="D33" s="7">
        <v>1</v>
      </c>
      <c r="E33" s="4" t="s">
        <v>14</v>
      </c>
      <c r="F33" s="4">
        <v>1635</v>
      </c>
      <c r="G33" s="4">
        <v>33770</v>
      </c>
      <c r="H33" s="4" t="s">
        <v>20</v>
      </c>
      <c r="I33" s="4">
        <v>58.5</v>
      </c>
      <c r="J33" s="4">
        <v>119.9</v>
      </c>
      <c r="K33" s="4">
        <v>94.9</v>
      </c>
      <c r="L33" s="4">
        <v>46.6</v>
      </c>
      <c r="M33" s="4">
        <v>69.5</v>
      </c>
      <c r="N33" s="4">
        <v>77.88000000000001</v>
      </c>
      <c r="O33" s="4">
        <v>1.3</v>
      </c>
      <c r="P33" s="4">
        <v>1.1000000000000001</v>
      </c>
      <c r="Q33" s="4">
        <v>2.2000000000000002</v>
      </c>
      <c r="R33" s="4">
        <v>1.3</v>
      </c>
      <c r="S33" s="4">
        <v>1.38</v>
      </c>
      <c r="T33" s="4">
        <v>1628</v>
      </c>
      <c r="U33" s="4">
        <v>1608</v>
      </c>
      <c r="V33" s="4">
        <v>1628</v>
      </c>
      <c r="W33" s="4">
        <v>1603</v>
      </c>
      <c r="X33" s="4">
        <v>1603</v>
      </c>
      <c r="Y33" s="4">
        <v>1</v>
      </c>
      <c r="Z33" s="4" t="s">
        <v>2</v>
      </c>
      <c r="AA33" s="4">
        <v>2021</v>
      </c>
      <c r="AB33" s="4">
        <v>10</v>
      </c>
      <c r="AC33" s="4">
        <v>10</v>
      </c>
      <c r="AD33" s="4">
        <v>10</v>
      </c>
      <c r="AE33" s="4">
        <v>6</v>
      </c>
      <c r="AF33" s="4">
        <v>1</v>
      </c>
      <c r="AG33" s="4">
        <v>16</v>
      </c>
      <c r="AH33" s="4">
        <v>2021</v>
      </c>
      <c r="AI33" s="4" t="s">
        <v>63</v>
      </c>
      <c r="AJ33" s="4" t="s">
        <v>62</v>
      </c>
    </row>
    <row r="34" spans="1:36" x14ac:dyDescent="0.35">
      <c r="A34" s="4">
        <v>53063001500</v>
      </c>
      <c r="B34" s="17">
        <v>1</v>
      </c>
      <c r="C34" s="6" t="s">
        <v>17</v>
      </c>
      <c r="D34" s="7">
        <v>1</v>
      </c>
      <c r="E34" s="4" t="s">
        <v>14</v>
      </c>
      <c r="F34" s="4">
        <v>2319</v>
      </c>
      <c r="G34" s="4">
        <v>45625</v>
      </c>
      <c r="H34" s="4" t="s">
        <v>13</v>
      </c>
      <c r="I34" s="4">
        <v>217.9</v>
      </c>
      <c r="J34" s="4">
        <v>178.4</v>
      </c>
      <c r="K34" s="4">
        <v>189</v>
      </c>
      <c r="L34" s="4">
        <v>129.69999999999999</v>
      </c>
      <c r="M34" s="4">
        <v>136.5</v>
      </c>
      <c r="N34" s="4">
        <v>170.3</v>
      </c>
      <c r="O34" s="4">
        <v>1.8</v>
      </c>
      <c r="P34" s="4">
        <v>1.3</v>
      </c>
      <c r="Q34" s="4">
        <v>1.3</v>
      </c>
      <c r="R34" s="4">
        <v>1.3</v>
      </c>
      <c r="S34" s="4">
        <v>1.38</v>
      </c>
      <c r="T34" s="4">
        <v>2315</v>
      </c>
      <c r="U34" s="4">
        <v>2315</v>
      </c>
      <c r="V34" s="4">
        <v>2319</v>
      </c>
      <c r="W34" s="4">
        <v>2079</v>
      </c>
      <c r="X34" s="4">
        <v>2079</v>
      </c>
      <c r="Y34" s="4">
        <v>1.2</v>
      </c>
      <c r="Z34" s="4" t="s">
        <v>2</v>
      </c>
      <c r="AA34" s="4">
        <v>2021</v>
      </c>
      <c r="AB34" s="4">
        <v>9</v>
      </c>
      <c r="AC34" s="4">
        <v>9</v>
      </c>
      <c r="AD34" s="4">
        <v>9</v>
      </c>
      <c r="AE34" s="4">
        <v>9</v>
      </c>
      <c r="AF34" s="4">
        <v>1</v>
      </c>
      <c r="AG34" s="4">
        <v>18</v>
      </c>
      <c r="AH34" s="4">
        <v>2021</v>
      </c>
      <c r="AI34" s="4" t="s">
        <v>61</v>
      </c>
      <c r="AJ34" s="4" t="s">
        <v>60</v>
      </c>
    </row>
    <row r="35" spans="1:36" x14ac:dyDescent="0.35">
      <c r="A35" s="4">
        <v>53063001600</v>
      </c>
      <c r="B35" s="17">
        <v>1</v>
      </c>
      <c r="C35" s="6" t="s">
        <v>17</v>
      </c>
      <c r="D35" s="7">
        <v>1</v>
      </c>
      <c r="E35" s="4" t="s">
        <v>14</v>
      </c>
      <c r="F35" s="4">
        <v>1774</v>
      </c>
      <c r="G35" s="4">
        <v>33242</v>
      </c>
      <c r="H35" s="4" t="s">
        <v>13</v>
      </c>
      <c r="I35" s="4">
        <v>30.6</v>
      </c>
      <c r="J35" s="4">
        <v>84.3</v>
      </c>
      <c r="K35" s="4">
        <v>294.2</v>
      </c>
      <c r="L35" s="4">
        <v>56.5</v>
      </c>
      <c r="M35" s="4">
        <v>120.6</v>
      </c>
      <c r="N35" s="4">
        <v>117.24</v>
      </c>
      <c r="O35" s="4">
        <v>1.5</v>
      </c>
      <c r="P35" s="4">
        <v>1.5</v>
      </c>
      <c r="Q35" s="4">
        <v>1.2</v>
      </c>
      <c r="R35" s="4">
        <v>1.1000000000000001</v>
      </c>
      <c r="S35" s="4">
        <v>1.34</v>
      </c>
      <c r="T35" s="4">
        <v>1750</v>
      </c>
      <c r="U35" s="4">
        <v>1751</v>
      </c>
      <c r="V35" s="4">
        <v>1759</v>
      </c>
      <c r="W35" s="4">
        <v>1400</v>
      </c>
      <c r="X35" s="4">
        <v>1400</v>
      </c>
      <c r="Y35" s="4">
        <v>1.4</v>
      </c>
      <c r="Z35" s="4" t="s">
        <v>2</v>
      </c>
      <c r="AA35" s="4">
        <v>2021</v>
      </c>
      <c r="AB35" s="4">
        <v>9</v>
      </c>
      <c r="AC35" s="4">
        <v>9</v>
      </c>
      <c r="AD35" s="4">
        <v>8</v>
      </c>
      <c r="AE35" s="4">
        <v>9</v>
      </c>
      <c r="AF35" s="4">
        <v>1</v>
      </c>
      <c r="AG35" s="4">
        <v>17</v>
      </c>
      <c r="AH35" s="4">
        <v>2021</v>
      </c>
      <c r="AI35" s="4" t="s">
        <v>57</v>
      </c>
      <c r="AJ35" s="4" t="s">
        <v>56</v>
      </c>
    </row>
    <row r="36" spans="1:36" x14ac:dyDescent="0.35">
      <c r="A36" s="4">
        <v>53063001400</v>
      </c>
      <c r="B36" s="17">
        <v>1</v>
      </c>
      <c r="C36" s="6" t="s">
        <v>17</v>
      </c>
      <c r="D36" s="7">
        <v>1</v>
      </c>
      <c r="E36" s="4" t="s">
        <v>14</v>
      </c>
      <c r="F36" s="4">
        <v>3027</v>
      </c>
      <c r="G36" s="4">
        <v>37531</v>
      </c>
      <c r="H36" s="4" t="s">
        <v>13</v>
      </c>
      <c r="I36" s="4">
        <v>284.5</v>
      </c>
      <c r="J36" s="4">
        <v>326.5</v>
      </c>
      <c r="K36" s="4">
        <v>195</v>
      </c>
      <c r="L36" s="4">
        <v>136.19999999999999</v>
      </c>
      <c r="M36" s="4">
        <v>264.10000000000002</v>
      </c>
      <c r="N36" s="4">
        <v>241.26</v>
      </c>
      <c r="O36" s="4">
        <v>1.6</v>
      </c>
      <c r="P36" s="4">
        <v>1.3</v>
      </c>
      <c r="Q36" s="4">
        <v>1.1000000000000001</v>
      </c>
      <c r="R36" s="4">
        <v>1</v>
      </c>
      <c r="S36" s="4">
        <v>1.24</v>
      </c>
      <c r="T36" s="4">
        <v>3002</v>
      </c>
      <c r="U36" s="4">
        <v>3000</v>
      </c>
      <c r="V36" s="4">
        <v>3004</v>
      </c>
      <c r="W36" s="4">
        <v>2842</v>
      </c>
      <c r="X36" s="4">
        <v>2842</v>
      </c>
      <c r="Y36" s="4">
        <v>1.2</v>
      </c>
      <c r="Z36" s="4" t="s">
        <v>2</v>
      </c>
      <c r="AA36" s="4">
        <v>2021</v>
      </c>
      <c r="AB36" s="4">
        <v>10</v>
      </c>
      <c r="AC36" s="4">
        <v>10</v>
      </c>
      <c r="AD36" s="4">
        <v>8</v>
      </c>
      <c r="AE36" s="4">
        <v>10</v>
      </c>
      <c r="AF36" s="4">
        <v>1</v>
      </c>
      <c r="AG36" s="4">
        <v>18</v>
      </c>
      <c r="AH36" s="4">
        <v>2021</v>
      </c>
      <c r="AI36" s="4" t="s">
        <v>55</v>
      </c>
      <c r="AJ36" s="4" t="s">
        <v>54</v>
      </c>
    </row>
    <row r="37" spans="1:36" x14ac:dyDescent="0.35">
      <c r="A37" s="4">
        <v>53063011101</v>
      </c>
      <c r="B37" s="17">
        <v>1</v>
      </c>
      <c r="C37" s="6" t="s">
        <v>17</v>
      </c>
      <c r="D37" s="7">
        <v>1</v>
      </c>
      <c r="E37" s="4" t="s">
        <v>14</v>
      </c>
      <c r="F37" s="4">
        <v>3002</v>
      </c>
      <c r="G37" s="4">
        <v>23880</v>
      </c>
      <c r="H37" s="4" t="s">
        <v>13</v>
      </c>
      <c r="I37" s="4">
        <v>27.9</v>
      </c>
      <c r="J37" s="4">
        <v>121.6</v>
      </c>
      <c r="K37" s="4">
        <v>78.599999999999994</v>
      </c>
      <c r="L37" s="4">
        <v>190.8</v>
      </c>
      <c r="M37" s="4">
        <v>205.3</v>
      </c>
      <c r="N37" s="4">
        <v>124.84</v>
      </c>
      <c r="O37" s="4">
        <v>1</v>
      </c>
      <c r="P37" s="4">
        <v>1.3</v>
      </c>
      <c r="Q37" s="4">
        <v>1.1000000000000001</v>
      </c>
      <c r="R37" s="4">
        <v>1.3</v>
      </c>
      <c r="S37" s="4">
        <v>1.26</v>
      </c>
      <c r="T37" s="4">
        <v>2986</v>
      </c>
      <c r="U37" s="4">
        <v>2988</v>
      </c>
      <c r="V37" s="4">
        <v>2991</v>
      </c>
      <c r="W37" s="4">
        <v>2804</v>
      </c>
      <c r="X37" s="4">
        <v>2804</v>
      </c>
      <c r="Y37" s="4">
        <v>1.6</v>
      </c>
      <c r="Z37" s="4" t="s">
        <v>2</v>
      </c>
      <c r="AA37" s="4">
        <v>2021</v>
      </c>
      <c r="AB37" s="4">
        <v>10</v>
      </c>
      <c r="AC37" s="4">
        <v>10</v>
      </c>
      <c r="AD37" s="4">
        <v>10</v>
      </c>
      <c r="AE37" s="4">
        <v>9</v>
      </c>
      <c r="AF37" s="4">
        <v>1</v>
      </c>
      <c r="AG37" s="4">
        <v>19</v>
      </c>
      <c r="AH37" s="4">
        <v>2021</v>
      </c>
      <c r="AI37" s="4" t="s">
        <v>50</v>
      </c>
      <c r="AJ37" s="4" t="s">
        <v>49</v>
      </c>
    </row>
    <row r="38" spans="1:36" x14ac:dyDescent="0.35">
      <c r="A38" s="4">
        <v>53063003000</v>
      </c>
      <c r="B38" s="17">
        <v>1</v>
      </c>
      <c r="C38" s="6" t="s">
        <v>17</v>
      </c>
      <c r="D38" s="7">
        <v>1</v>
      </c>
      <c r="E38" s="4" t="s">
        <v>14</v>
      </c>
      <c r="F38" s="4">
        <v>1051</v>
      </c>
      <c r="G38" s="4">
        <v>33571</v>
      </c>
      <c r="H38" s="4" t="s">
        <v>23</v>
      </c>
      <c r="I38" s="4">
        <v>62.1</v>
      </c>
      <c r="J38" s="4">
        <v>127.6</v>
      </c>
      <c r="K38" s="4">
        <v>46.6</v>
      </c>
      <c r="L38" s="4">
        <v>107.1</v>
      </c>
      <c r="M38" s="4">
        <v>50.1</v>
      </c>
      <c r="N38" s="4">
        <v>78.7</v>
      </c>
      <c r="O38" s="4">
        <v>1.4</v>
      </c>
      <c r="P38" s="4">
        <v>1.3</v>
      </c>
      <c r="Q38" s="4">
        <v>1</v>
      </c>
      <c r="R38" s="4">
        <v>1</v>
      </c>
      <c r="S38" s="4">
        <v>1.1599999999999999</v>
      </c>
      <c r="T38" s="4">
        <v>1064</v>
      </c>
      <c r="U38" s="4">
        <v>1051</v>
      </c>
      <c r="V38" s="4">
        <v>1059</v>
      </c>
      <c r="W38" s="4">
        <v>960</v>
      </c>
      <c r="X38" s="4">
        <v>960</v>
      </c>
      <c r="Y38" s="4">
        <v>1.1000000000000001</v>
      </c>
      <c r="Z38" s="4" t="s">
        <v>2</v>
      </c>
      <c r="AA38" s="4">
        <v>2021</v>
      </c>
      <c r="AB38" s="4">
        <v>10</v>
      </c>
      <c r="AC38" s="4">
        <v>10</v>
      </c>
      <c r="AD38" s="4">
        <v>7</v>
      </c>
      <c r="AE38" s="4">
        <v>10</v>
      </c>
      <c r="AF38" s="4">
        <v>1</v>
      </c>
      <c r="AG38" s="4">
        <v>17</v>
      </c>
      <c r="AH38" s="4">
        <v>2021</v>
      </c>
      <c r="AI38" s="4" t="s">
        <v>48</v>
      </c>
      <c r="AJ38" s="4" t="s">
        <v>47</v>
      </c>
    </row>
    <row r="39" spans="1:36" x14ac:dyDescent="0.35">
      <c r="A39" s="4">
        <v>53063012901</v>
      </c>
      <c r="B39" s="17">
        <v>1</v>
      </c>
      <c r="C39" s="6" t="s">
        <v>17</v>
      </c>
      <c r="D39" s="7">
        <v>0</v>
      </c>
      <c r="E39" s="4" t="s">
        <v>14</v>
      </c>
      <c r="F39" s="4">
        <v>252</v>
      </c>
      <c r="G39" s="4">
        <v>54375</v>
      </c>
      <c r="H39" s="4" t="s">
        <v>23</v>
      </c>
      <c r="I39" s="4">
        <v>373</v>
      </c>
      <c r="J39" s="4">
        <v>112.3</v>
      </c>
      <c r="K39" s="4">
        <v>166.7</v>
      </c>
      <c r="L39" s="4">
        <v>115.7</v>
      </c>
      <c r="M39" s="4">
        <v>346.8</v>
      </c>
      <c r="N39" s="4">
        <v>222.9</v>
      </c>
      <c r="O39" s="4">
        <v>1.4</v>
      </c>
      <c r="P39" s="4">
        <v>1.1000000000000001</v>
      </c>
      <c r="Q39" s="4">
        <v>1.1000000000000001</v>
      </c>
      <c r="R39" s="4">
        <v>1.2</v>
      </c>
      <c r="S39" s="4">
        <v>1.18</v>
      </c>
      <c r="T39" s="4">
        <v>246</v>
      </c>
      <c r="U39" s="4">
        <v>247</v>
      </c>
      <c r="V39" s="4">
        <v>250</v>
      </c>
      <c r="W39" s="4">
        <v>250</v>
      </c>
      <c r="X39" s="4">
        <v>250</v>
      </c>
      <c r="Y39" s="4">
        <v>1.1000000000000001</v>
      </c>
      <c r="Z39" s="4" t="s">
        <v>2</v>
      </c>
      <c r="AA39" s="4">
        <v>2021</v>
      </c>
      <c r="AB39" s="4">
        <v>9</v>
      </c>
      <c r="AC39" s="4">
        <v>9</v>
      </c>
      <c r="AD39" s="4">
        <v>8</v>
      </c>
      <c r="AE39" s="4">
        <v>7</v>
      </c>
      <c r="AF39" s="4">
        <v>1</v>
      </c>
      <c r="AG39" s="4">
        <v>15</v>
      </c>
      <c r="AH39" s="4">
        <v>2021</v>
      </c>
      <c r="AI39" s="4" t="s">
        <v>46</v>
      </c>
      <c r="AJ39" s="4" t="s">
        <v>45</v>
      </c>
    </row>
    <row r="40" spans="1:36" x14ac:dyDescent="0.35">
      <c r="A40" s="4">
        <v>53063014400</v>
      </c>
      <c r="B40" s="17">
        <v>1</v>
      </c>
      <c r="C40" s="6" t="s">
        <v>17</v>
      </c>
      <c r="D40" s="7">
        <v>1</v>
      </c>
      <c r="E40" s="4" t="s">
        <v>14</v>
      </c>
      <c r="F40" s="4">
        <v>2238</v>
      </c>
      <c r="G40" s="4">
        <v>49935</v>
      </c>
      <c r="H40" s="4" t="s">
        <v>23</v>
      </c>
      <c r="I40" s="4">
        <v>324.10000000000002</v>
      </c>
      <c r="J40" s="4">
        <v>280.8</v>
      </c>
      <c r="K40" s="4">
        <v>103.6</v>
      </c>
      <c r="L40" s="4">
        <v>121.6</v>
      </c>
      <c r="M40" s="4">
        <v>76.099999999999994</v>
      </c>
      <c r="N40" s="4">
        <v>181.24</v>
      </c>
      <c r="O40" s="4">
        <v>1.2</v>
      </c>
      <c r="P40" s="4">
        <v>1.1000000000000001</v>
      </c>
      <c r="Q40" s="4">
        <v>1.2</v>
      </c>
      <c r="R40" s="4">
        <v>1</v>
      </c>
      <c r="S40" s="4">
        <v>1.18</v>
      </c>
      <c r="T40" s="4">
        <v>2189</v>
      </c>
      <c r="U40" s="4">
        <v>2195</v>
      </c>
      <c r="V40" s="4">
        <v>2181</v>
      </c>
      <c r="W40" s="4">
        <v>2172</v>
      </c>
      <c r="X40" s="4">
        <v>2172</v>
      </c>
      <c r="Y40" s="4">
        <v>1.4</v>
      </c>
      <c r="Z40" s="4" t="s">
        <v>2</v>
      </c>
      <c r="AA40" s="4">
        <v>2021</v>
      </c>
      <c r="AB40" s="4">
        <v>9</v>
      </c>
      <c r="AC40" s="4">
        <v>9</v>
      </c>
      <c r="AD40" s="4">
        <v>10</v>
      </c>
      <c r="AE40" s="4">
        <v>8</v>
      </c>
      <c r="AF40" s="4">
        <v>1</v>
      </c>
      <c r="AG40" s="4">
        <v>18</v>
      </c>
      <c r="AH40" s="4">
        <v>2021</v>
      </c>
      <c r="AI40" s="4" t="s">
        <v>44</v>
      </c>
      <c r="AJ40" s="4" t="s">
        <v>43</v>
      </c>
    </row>
    <row r="41" spans="1:36" x14ac:dyDescent="0.35">
      <c r="A41" s="4">
        <v>53001950400</v>
      </c>
      <c r="B41" s="17">
        <v>1</v>
      </c>
      <c r="C41" s="6" t="s">
        <v>2</v>
      </c>
      <c r="D41" s="7">
        <v>1</v>
      </c>
      <c r="E41" s="4" t="s">
        <v>42</v>
      </c>
      <c r="F41" s="4">
        <v>1151</v>
      </c>
      <c r="G41" s="4">
        <v>47036</v>
      </c>
      <c r="H41" s="4" t="s">
        <v>31</v>
      </c>
      <c r="I41" s="4">
        <v>44.7</v>
      </c>
      <c r="J41" s="4">
        <v>475.6</v>
      </c>
      <c r="K41" s="4">
        <v>133.69999999999999</v>
      </c>
      <c r="L41" s="4">
        <v>56.9</v>
      </c>
      <c r="M41" s="4">
        <v>395.7</v>
      </c>
      <c r="N41" s="4">
        <v>221.32</v>
      </c>
      <c r="O41" s="4">
        <v>1</v>
      </c>
      <c r="P41" s="4">
        <v>1.2</v>
      </c>
      <c r="Q41" s="4">
        <v>1.4</v>
      </c>
      <c r="R41" s="4">
        <v>1.9</v>
      </c>
      <c r="S41" s="4">
        <v>1.34</v>
      </c>
      <c r="T41" s="4">
        <v>1066</v>
      </c>
      <c r="U41" s="4">
        <v>1065</v>
      </c>
      <c r="V41" s="4">
        <v>1080</v>
      </c>
      <c r="W41" s="4">
        <v>1072</v>
      </c>
      <c r="X41" s="4">
        <v>1072</v>
      </c>
      <c r="Y41" s="4">
        <v>1.2</v>
      </c>
      <c r="Z41" s="4" t="s">
        <v>2</v>
      </c>
      <c r="AA41" s="4">
        <v>2021</v>
      </c>
      <c r="AB41" s="4">
        <v>7</v>
      </c>
      <c r="AC41" s="4">
        <v>7</v>
      </c>
      <c r="AD41" s="4">
        <v>9</v>
      </c>
      <c r="AE41" s="4">
        <v>10</v>
      </c>
      <c r="AF41" s="4">
        <v>1</v>
      </c>
      <c r="AG41" s="4">
        <v>19</v>
      </c>
      <c r="AH41" s="4">
        <v>2021</v>
      </c>
      <c r="AI41" s="4" t="s">
        <v>41</v>
      </c>
      <c r="AJ41" s="4" t="s">
        <v>40</v>
      </c>
    </row>
    <row r="42" spans="1:36" x14ac:dyDescent="0.35">
      <c r="A42" s="4">
        <v>53063012000</v>
      </c>
      <c r="B42" s="17">
        <v>1</v>
      </c>
      <c r="C42" s="6" t="s">
        <v>17</v>
      </c>
      <c r="D42" s="7">
        <v>0</v>
      </c>
      <c r="E42" s="4" t="s">
        <v>14</v>
      </c>
      <c r="F42" s="4">
        <v>4</v>
      </c>
      <c r="G42" s="4">
        <v>45665</v>
      </c>
      <c r="H42" s="4" t="s">
        <v>23</v>
      </c>
      <c r="I42" s="4">
        <v>0</v>
      </c>
      <c r="J42" s="4">
        <v>40</v>
      </c>
      <c r="K42" s="4">
        <v>40</v>
      </c>
      <c r="L42" s="4">
        <v>9</v>
      </c>
      <c r="M42" s="4">
        <v>9</v>
      </c>
      <c r="N42" s="4">
        <v>19.600000000000001</v>
      </c>
      <c r="O42" s="4">
        <v>0</v>
      </c>
      <c r="P42" s="4">
        <v>1</v>
      </c>
      <c r="Q42" s="4">
        <v>1</v>
      </c>
      <c r="R42" s="4">
        <v>1</v>
      </c>
      <c r="S42" s="4">
        <v>0.8</v>
      </c>
      <c r="T42" s="4">
        <v>7</v>
      </c>
      <c r="U42" s="4">
        <v>6</v>
      </c>
      <c r="V42" s="4">
        <v>4</v>
      </c>
      <c r="W42" s="4">
        <v>4</v>
      </c>
      <c r="X42" s="4">
        <v>4</v>
      </c>
      <c r="Y42" s="4">
        <v>1</v>
      </c>
      <c r="Z42" s="4" t="s">
        <v>2</v>
      </c>
      <c r="AA42" s="4">
        <v>2021</v>
      </c>
      <c r="AB42" s="4">
        <v>9</v>
      </c>
      <c r="AC42" s="4">
        <v>9</v>
      </c>
      <c r="AD42" s="4">
        <v>7</v>
      </c>
      <c r="AE42" s="4">
        <v>8</v>
      </c>
      <c r="AF42" s="4">
        <v>1</v>
      </c>
      <c r="AG42" s="4">
        <v>15</v>
      </c>
      <c r="AH42" s="4">
        <v>2021</v>
      </c>
      <c r="AI42" s="4" t="s">
        <v>39</v>
      </c>
      <c r="AJ42" s="4" t="s">
        <v>38</v>
      </c>
    </row>
    <row r="43" spans="1:36" x14ac:dyDescent="0.35">
      <c r="A43" s="4">
        <v>53063003500</v>
      </c>
      <c r="B43" s="17">
        <v>1</v>
      </c>
      <c r="C43" s="6" t="s">
        <v>17</v>
      </c>
      <c r="D43" s="7">
        <v>1</v>
      </c>
      <c r="E43" s="4" t="s">
        <v>14</v>
      </c>
      <c r="F43" s="4">
        <v>1991</v>
      </c>
      <c r="G43" s="4">
        <v>15651</v>
      </c>
      <c r="H43" s="4" t="s">
        <v>13</v>
      </c>
      <c r="I43" s="4">
        <v>105</v>
      </c>
      <c r="J43" s="4">
        <v>413.9</v>
      </c>
      <c r="K43" s="4">
        <v>23</v>
      </c>
      <c r="L43" s="4">
        <v>123</v>
      </c>
      <c r="M43" s="4">
        <v>148.9</v>
      </c>
      <c r="N43" s="4">
        <v>162.76</v>
      </c>
      <c r="O43" s="4">
        <v>1</v>
      </c>
      <c r="P43" s="4">
        <v>1</v>
      </c>
      <c r="Q43" s="4">
        <v>1.1000000000000001</v>
      </c>
      <c r="R43" s="4">
        <v>3.2</v>
      </c>
      <c r="S43" s="4">
        <v>1.62</v>
      </c>
      <c r="T43" s="4">
        <v>1730</v>
      </c>
      <c r="U43" s="4">
        <v>1698</v>
      </c>
      <c r="V43" s="4">
        <v>1756</v>
      </c>
      <c r="W43" s="4">
        <v>1680</v>
      </c>
      <c r="X43" s="4">
        <v>1680</v>
      </c>
      <c r="Y43" s="4">
        <v>1.8</v>
      </c>
      <c r="Z43" s="4" t="s">
        <v>2</v>
      </c>
      <c r="AA43" s="4">
        <v>2021</v>
      </c>
      <c r="AB43" s="4">
        <v>10</v>
      </c>
      <c r="AC43" s="4">
        <v>10</v>
      </c>
      <c r="AD43" s="4">
        <v>10</v>
      </c>
      <c r="AE43" s="4">
        <v>6</v>
      </c>
      <c r="AF43" s="4">
        <v>1</v>
      </c>
      <c r="AG43" s="4">
        <v>16</v>
      </c>
      <c r="AH43" s="4">
        <v>2021</v>
      </c>
      <c r="AI43" s="4" t="s">
        <v>33</v>
      </c>
      <c r="AJ43" s="4" t="s">
        <v>32</v>
      </c>
    </row>
    <row r="44" spans="1:36" x14ac:dyDescent="0.35">
      <c r="A44" s="4">
        <v>53063010402</v>
      </c>
      <c r="B44" s="17">
        <v>1</v>
      </c>
      <c r="C44" s="6" t="s">
        <v>17</v>
      </c>
      <c r="D44" s="7">
        <v>0</v>
      </c>
      <c r="E44" s="4" t="s">
        <v>14</v>
      </c>
      <c r="F44" s="4">
        <v>973</v>
      </c>
      <c r="G44" s="4">
        <v>72955</v>
      </c>
      <c r="H44" s="4" t="s">
        <v>31</v>
      </c>
      <c r="I44" s="4">
        <v>321.10000000000002</v>
      </c>
      <c r="J44" s="4">
        <v>194.3</v>
      </c>
      <c r="K44" s="4">
        <v>391.4</v>
      </c>
      <c r="L44" s="4">
        <v>313.89999999999998</v>
      </c>
      <c r="M44" s="4">
        <v>172.5</v>
      </c>
      <c r="N44" s="4">
        <v>278.64</v>
      </c>
      <c r="O44" s="4">
        <v>2.2999999999999998</v>
      </c>
      <c r="P44" s="4">
        <v>2.5</v>
      </c>
      <c r="Q44" s="4">
        <v>1.6</v>
      </c>
      <c r="R44" s="4">
        <v>2.2000000000000002</v>
      </c>
      <c r="S44" s="4">
        <v>2.100000000000001</v>
      </c>
      <c r="T44" s="4">
        <v>937</v>
      </c>
      <c r="U44" s="4">
        <v>938</v>
      </c>
      <c r="V44" s="4">
        <v>952</v>
      </c>
      <c r="W44" s="4">
        <v>947</v>
      </c>
      <c r="X44" s="4">
        <v>947</v>
      </c>
      <c r="Y44" s="4">
        <v>1.9</v>
      </c>
      <c r="Z44" s="4" t="s">
        <v>17</v>
      </c>
      <c r="AA44" s="4">
        <v>2021</v>
      </c>
      <c r="AB44" s="4">
        <v>6</v>
      </c>
      <c r="AC44" s="4">
        <v>6</v>
      </c>
      <c r="AD44" s="4">
        <v>8</v>
      </c>
      <c r="AE44" s="4">
        <v>5</v>
      </c>
      <c r="AF44" s="4">
        <v>1</v>
      </c>
      <c r="AG44" s="4">
        <v>13</v>
      </c>
      <c r="AH44" s="4">
        <v>2021</v>
      </c>
      <c r="AI44" s="4" t="s">
        <v>30</v>
      </c>
      <c r="AJ44" s="4" t="s">
        <v>29</v>
      </c>
    </row>
    <row r="45" spans="1:36" x14ac:dyDescent="0.35">
      <c r="A45" s="4">
        <v>53063011201</v>
      </c>
      <c r="B45" s="17">
        <v>1</v>
      </c>
      <c r="C45" s="6" t="s">
        <v>17</v>
      </c>
      <c r="D45" s="7">
        <v>1</v>
      </c>
      <c r="E45" s="4" t="s">
        <v>14</v>
      </c>
      <c r="F45" s="4">
        <v>4524</v>
      </c>
      <c r="G45" s="4">
        <v>38203</v>
      </c>
      <c r="H45" s="4" t="s">
        <v>20</v>
      </c>
      <c r="I45" s="4">
        <v>202.8</v>
      </c>
      <c r="J45" s="4">
        <v>97.4</v>
      </c>
      <c r="K45" s="4">
        <v>171.1</v>
      </c>
      <c r="L45" s="4">
        <v>120.4</v>
      </c>
      <c r="M45" s="4">
        <v>158.4</v>
      </c>
      <c r="N45" s="4">
        <v>150.02000000000001</v>
      </c>
      <c r="O45" s="4">
        <v>1</v>
      </c>
      <c r="P45" s="4">
        <v>1.2</v>
      </c>
      <c r="Q45" s="4">
        <v>1.6</v>
      </c>
      <c r="R45" s="4">
        <v>1.1000000000000001</v>
      </c>
      <c r="S45" s="4">
        <v>1.18</v>
      </c>
      <c r="T45" s="4">
        <v>4435</v>
      </c>
      <c r="U45" s="4">
        <v>4422</v>
      </c>
      <c r="V45" s="4">
        <v>4451</v>
      </c>
      <c r="W45" s="4">
        <v>4417</v>
      </c>
      <c r="X45" s="4">
        <v>4417</v>
      </c>
      <c r="Y45" s="4">
        <v>1</v>
      </c>
      <c r="Z45" s="4" t="s">
        <v>2</v>
      </c>
      <c r="AA45" s="4">
        <v>2021</v>
      </c>
      <c r="AB45" s="4">
        <v>9</v>
      </c>
      <c r="AC45" s="4">
        <v>9</v>
      </c>
      <c r="AD45" s="4">
        <v>9</v>
      </c>
      <c r="AE45" s="4">
        <v>8</v>
      </c>
      <c r="AF45" s="4">
        <v>1</v>
      </c>
      <c r="AG45" s="4">
        <v>17</v>
      </c>
      <c r="AH45" s="4">
        <v>2021</v>
      </c>
      <c r="AI45" s="4" t="s">
        <v>25</v>
      </c>
      <c r="AJ45" s="4" t="s">
        <v>24</v>
      </c>
    </row>
    <row r="46" spans="1:36" x14ac:dyDescent="0.35">
      <c r="A46" s="4">
        <v>53063002900</v>
      </c>
      <c r="B46" s="17">
        <v>1</v>
      </c>
      <c r="C46" s="6" t="s">
        <v>17</v>
      </c>
      <c r="D46" s="7">
        <v>1</v>
      </c>
      <c r="E46" s="4" t="s">
        <v>14</v>
      </c>
      <c r="F46" s="4">
        <v>1311</v>
      </c>
      <c r="G46" s="4">
        <v>55694</v>
      </c>
      <c r="H46" s="4" t="s">
        <v>23</v>
      </c>
      <c r="I46" s="4">
        <v>119</v>
      </c>
      <c r="J46" s="4">
        <v>23.4</v>
      </c>
      <c r="K46" s="4">
        <v>56.8</v>
      </c>
      <c r="L46" s="4">
        <v>131.1</v>
      </c>
      <c r="M46" s="4">
        <v>263.60000000000002</v>
      </c>
      <c r="N46" s="4">
        <v>118.78</v>
      </c>
      <c r="O46" s="4">
        <v>1.8</v>
      </c>
      <c r="P46" s="4">
        <v>1.1000000000000001</v>
      </c>
      <c r="Q46" s="4">
        <v>1.2</v>
      </c>
      <c r="R46" s="4">
        <v>1.6</v>
      </c>
      <c r="S46" s="4">
        <v>1.36</v>
      </c>
      <c r="T46" s="4">
        <v>1303</v>
      </c>
      <c r="U46" s="4">
        <v>1304</v>
      </c>
      <c r="V46" s="4">
        <v>1309</v>
      </c>
      <c r="W46" s="4">
        <v>1044</v>
      </c>
      <c r="X46" s="4">
        <v>1044</v>
      </c>
      <c r="Y46" s="4">
        <v>1.1000000000000001</v>
      </c>
      <c r="Z46" s="4" t="s">
        <v>2</v>
      </c>
      <c r="AA46" s="4">
        <v>2021</v>
      </c>
      <c r="AB46" s="4">
        <v>9</v>
      </c>
      <c r="AC46" s="4">
        <v>9</v>
      </c>
      <c r="AD46" s="4">
        <v>9</v>
      </c>
      <c r="AE46" s="4">
        <v>5</v>
      </c>
      <c r="AF46" s="4">
        <v>1</v>
      </c>
      <c r="AG46" s="4">
        <v>14</v>
      </c>
      <c r="AH46" s="4">
        <v>2021</v>
      </c>
      <c r="AI46" s="4" t="s">
        <v>22</v>
      </c>
      <c r="AJ46" s="4" t="s">
        <v>21</v>
      </c>
    </row>
    <row r="47" spans="1:36" x14ac:dyDescent="0.35">
      <c r="A47" s="4">
        <v>53063014500</v>
      </c>
      <c r="B47" s="17">
        <v>1</v>
      </c>
      <c r="C47" s="6" t="s">
        <v>17</v>
      </c>
      <c r="D47" s="7">
        <v>1</v>
      </c>
      <c r="E47" s="4" t="s">
        <v>14</v>
      </c>
      <c r="F47" s="4">
        <v>2581</v>
      </c>
      <c r="G47" s="4">
        <v>25625</v>
      </c>
      <c r="H47" s="4" t="s">
        <v>20</v>
      </c>
      <c r="I47" s="4">
        <v>78.599999999999994</v>
      </c>
      <c r="J47" s="4">
        <v>180</v>
      </c>
      <c r="K47" s="4">
        <v>120.2</v>
      </c>
      <c r="L47" s="4">
        <v>121</v>
      </c>
      <c r="M47" s="4">
        <v>67.8</v>
      </c>
      <c r="N47" s="4">
        <v>113.52</v>
      </c>
      <c r="O47" s="4">
        <v>1.3</v>
      </c>
      <c r="P47" s="4">
        <v>1.2</v>
      </c>
      <c r="Q47" s="4">
        <v>1.5</v>
      </c>
      <c r="R47" s="4">
        <v>1.2</v>
      </c>
      <c r="S47" s="4">
        <v>1.28</v>
      </c>
      <c r="T47" s="4">
        <v>2533</v>
      </c>
      <c r="U47" s="4">
        <v>2550</v>
      </c>
      <c r="V47" s="4">
        <v>2555</v>
      </c>
      <c r="W47" s="4">
        <v>2462</v>
      </c>
      <c r="X47" s="4">
        <v>2462</v>
      </c>
      <c r="Y47" s="4">
        <v>1.2</v>
      </c>
      <c r="Z47" s="4" t="s">
        <v>2</v>
      </c>
      <c r="AA47" s="4">
        <v>2021</v>
      </c>
      <c r="AB47" s="4">
        <v>10</v>
      </c>
      <c r="AC47" s="4">
        <v>10</v>
      </c>
      <c r="AD47" s="4">
        <v>10</v>
      </c>
      <c r="AE47" s="4">
        <v>9</v>
      </c>
      <c r="AF47" s="4">
        <v>1</v>
      </c>
      <c r="AG47" s="4">
        <v>19</v>
      </c>
      <c r="AH47" s="4">
        <v>2021</v>
      </c>
      <c r="AI47" s="4" t="s">
        <v>19</v>
      </c>
      <c r="AJ47" s="4" t="s">
        <v>18</v>
      </c>
    </row>
    <row r="48" spans="1:36" x14ac:dyDescent="0.35">
      <c r="A48" s="4">
        <v>53063000400</v>
      </c>
      <c r="B48" s="17">
        <v>1</v>
      </c>
      <c r="C48" s="6" t="s">
        <v>17</v>
      </c>
      <c r="D48" s="7">
        <v>1</v>
      </c>
      <c r="E48" s="4" t="s">
        <v>14</v>
      </c>
      <c r="F48" s="4">
        <v>2226</v>
      </c>
      <c r="G48" s="4">
        <v>35526</v>
      </c>
      <c r="H48" s="4" t="s">
        <v>13</v>
      </c>
      <c r="I48" s="4">
        <v>281.60000000000002</v>
      </c>
      <c r="J48" s="4">
        <v>88.6</v>
      </c>
      <c r="K48" s="4">
        <v>78.8</v>
      </c>
      <c r="L48" s="4">
        <v>167.9</v>
      </c>
      <c r="M48" s="4">
        <v>161.5</v>
      </c>
      <c r="N48" s="4">
        <v>155.68</v>
      </c>
      <c r="O48" s="4">
        <v>1.5</v>
      </c>
      <c r="P48" s="4">
        <v>1.4</v>
      </c>
      <c r="Q48" s="4">
        <v>1.2</v>
      </c>
      <c r="R48" s="4">
        <v>1</v>
      </c>
      <c r="S48" s="4">
        <v>1.22</v>
      </c>
      <c r="T48" s="4">
        <v>2202</v>
      </c>
      <c r="U48" s="4">
        <v>2201</v>
      </c>
      <c r="V48" s="4">
        <v>2207</v>
      </c>
      <c r="W48" s="4">
        <v>2178</v>
      </c>
      <c r="X48" s="4">
        <v>2178</v>
      </c>
      <c r="Y48" s="4">
        <v>1</v>
      </c>
      <c r="Z48" s="4" t="s">
        <v>2</v>
      </c>
      <c r="AA48" s="4">
        <v>2021</v>
      </c>
      <c r="AB48" s="4">
        <v>10</v>
      </c>
      <c r="AC48" s="4">
        <v>10</v>
      </c>
      <c r="AD48" s="4">
        <v>8</v>
      </c>
      <c r="AE48" s="4">
        <v>9</v>
      </c>
      <c r="AF48" s="4">
        <v>1</v>
      </c>
      <c r="AG48" s="4">
        <v>17</v>
      </c>
      <c r="AH48" s="4">
        <v>2021</v>
      </c>
      <c r="AI48" s="4" t="s">
        <v>16</v>
      </c>
      <c r="AJ48" s="4" t="s">
        <v>15</v>
      </c>
    </row>
    <row r="49" spans="1:36" x14ac:dyDescent="0.35">
      <c r="A49" s="4">
        <v>53063002100</v>
      </c>
      <c r="B49" s="17">
        <v>1</v>
      </c>
      <c r="C49" s="6" t="s">
        <v>2</v>
      </c>
      <c r="D49" s="7">
        <v>1</v>
      </c>
      <c r="E49" s="4" t="s">
        <v>14</v>
      </c>
      <c r="F49" s="4">
        <v>1197</v>
      </c>
      <c r="G49" s="4">
        <v>46230</v>
      </c>
      <c r="H49" s="4" t="s">
        <v>13</v>
      </c>
      <c r="I49" s="4">
        <v>162.9</v>
      </c>
      <c r="J49" s="4">
        <v>202.3</v>
      </c>
      <c r="K49" s="4">
        <v>73.900000000000006</v>
      </c>
      <c r="L49" s="4">
        <v>338.1</v>
      </c>
      <c r="M49" s="4">
        <v>74</v>
      </c>
      <c r="N49" s="4">
        <v>170.24</v>
      </c>
      <c r="O49" s="4">
        <v>1.1000000000000001</v>
      </c>
      <c r="P49" s="4">
        <v>1</v>
      </c>
      <c r="Q49" s="4">
        <v>1.1000000000000001</v>
      </c>
      <c r="R49" s="4">
        <v>1</v>
      </c>
      <c r="S49" s="4">
        <v>1.26</v>
      </c>
      <c r="T49" s="4">
        <v>1204</v>
      </c>
      <c r="U49" s="4">
        <v>1202</v>
      </c>
      <c r="V49" s="4">
        <v>1202</v>
      </c>
      <c r="W49" s="4">
        <v>828</v>
      </c>
      <c r="X49" s="4">
        <v>828</v>
      </c>
      <c r="Y49" s="4">
        <v>2.1</v>
      </c>
      <c r="Z49" s="4" t="s">
        <v>2</v>
      </c>
      <c r="AA49" s="4">
        <v>2021</v>
      </c>
      <c r="AB49" s="4">
        <v>8</v>
      </c>
      <c r="AC49" s="4">
        <v>8</v>
      </c>
      <c r="AD49" s="4">
        <v>9</v>
      </c>
      <c r="AE49" s="4">
        <v>8</v>
      </c>
      <c r="AF49" s="4">
        <v>1</v>
      </c>
      <c r="AG49" s="4">
        <v>17</v>
      </c>
      <c r="AH49" s="4">
        <v>2021</v>
      </c>
      <c r="AI49" s="4" t="s">
        <v>12</v>
      </c>
      <c r="AJ49" s="4" t="s">
        <v>11</v>
      </c>
    </row>
    <row r="50" spans="1:36" x14ac:dyDescent="0.35">
      <c r="A50" s="4">
        <v>530250114402</v>
      </c>
      <c r="B50" s="17">
        <v>1</v>
      </c>
      <c r="C50" s="6" t="s">
        <v>2</v>
      </c>
      <c r="D50" s="7">
        <v>1</v>
      </c>
      <c r="E50" s="4" t="s">
        <v>4</v>
      </c>
      <c r="F50" s="4">
        <v>2</v>
      </c>
      <c r="G50" s="4">
        <v>53271</v>
      </c>
      <c r="H50" s="4" t="s">
        <v>3</v>
      </c>
      <c r="I50" s="4">
        <v>223</v>
      </c>
      <c r="J50" s="4">
        <v>257.39999999999998</v>
      </c>
      <c r="K50" s="4">
        <v>395</v>
      </c>
      <c r="L50" s="4">
        <v>744</v>
      </c>
      <c r="N50" s="4">
        <v>323.88</v>
      </c>
      <c r="O50" s="4">
        <v>3</v>
      </c>
      <c r="P50" s="4">
        <v>2.2999999999999998</v>
      </c>
      <c r="Q50" s="4">
        <v>2</v>
      </c>
      <c r="R50" s="4">
        <v>1</v>
      </c>
      <c r="S50" s="4">
        <v>1.66</v>
      </c>
      <c r="T50" s="4">
        <v>3</v>
      </c>
      <c r="U50" s="4">
        <v>3</v>
      </c>
      <c r="V50" s="4">
        <v>3</v>
      </c>
      <c r="W50" s="4">
        <v>3</v>
      </c>
      <c r="Z50" s="4" t="s">
        <v>2</v>
      </c>
      <c r="AA50" s="4">
        <v>2021</v>
      </c>
      <c r="AB50" s="4">
        <v>5</v>
      </c>
      <c r="AC50" s="4">
        <v>5</v>
      </c>
      <c r="AD50" s="4">
        <v>2</v>
      </c>
      <c r="AE50" s="4">
        <v>10</v>
      </c>
      <c r="AF50" s="4">
        <v>1</v>
      </c>
      <c r="AG50" s="4">
        <v>12</v>
      </c>
      <c r="AH50" s="4">
        <v>2021</v>
      </c>
      <c r="AI50" s="4" t="s">
        <v>1</v>
      </c>
      <c r="AJ50" s="4" t="s">
        <v>0</v>
      </c>
    </row>
    <row r="51" spans="1:36" x14ac:dyDescent="0.35">
      <c r="A51" s="4">
        <v>53063010301</v>
      </c>
      <c r="B51" s="17">
        <v>0</v>
      </c>
      <c r="C51" s="6" t="s">
        <v>2</v>
      </c>
      <c r="D51" s="7">
        <v>0</v>
      </c>
      <c r="E51" s="4" t="s">
        <v>14</v>
      </c>
      <c r="F51" s="4">
        <v>2391</v>
      </c>
      <c r="G51" s="4">
        <v>51241</v>
      </c>
      <c r="H51" s="4" t="s">
        <v>3</v>
      </c>
      <c r="I51" s="4">
        <v>102.1</v>
      </c>
      <c r="J51" s="4">
        <v>90.6</v>
      </c>
      <c r="K51" s="4">
        <v>111.3</v>
      </c>
      <c r="L51" s="4">
        <v>121.7</v>
      </c>
      <c r="M51" s="4">
        <v>116.4</v>
      </c>
      <c r="N51" s="4">
        <v>108.42</v>
      </c>
      <c r="O51" s="4">
        <v>2.8</v>
      </c>
      <c r="P51" s="4">
        <v>1.4</v>
      </c>
      <c r="Q51" s="4">
        <v>1.1000000000000001</v>
      </c>
      <c r="R51" s="4">
        <v>1</v>
      </c>
      <c r="S51" s="4">
        <v>1.48</v>
      </c>
      <c r="T51" s="4">
        <v>2171</v>
      </c>
      <c r="U51" s="4">
        <v>2193</v>
      </c>
      <c r="V51" s="4">
        <v>2186</v>
      </c>
      <c r="W51" s="4">
        <v>2264</v>
      </c>
      <c r="X51" s="4">
        <v>2264</v>
      </c>
      <c r="Y51" s="4">
        <v>1.1000000000000001</v>
      </c>
      <c r="Z51" s="4" t="s">
        <v>2</v>
      </c>
      <c r="AA51" s="4">
        <v>2021</v>
      </c>
      <c r="AB51" s="4">
        <v>4</v>
      </c>
      <c r="AC51" s="4">
        <v>4</v>
      </c>
      <c r="AD51" s="4">
        <v>5</v>
      </c>
      <c r="AE51" s="4">
        <v>7</v>
      </c>
      <c r="AF51" s="4">
        <v>0</v>
      </c>
      <c r="AG51" s="4">
        <v>12</v>
      </c>
      <c r="AH51" s="4">
        <v>2021</v>
      </c>
      <c r="AI51" s="4" t="s">
        <v>306</v>
      </c>
      <c r="AJ51" s="4" t="s">
        <v>305</v>
      </c>
    </row>
    <row r="52" spans="1:36" x14ac:dyDescent="0.35">
      <c r="A52" s="4">
        <v>53063003900</v>
      </c>
      <c r="B52" s="17">
        <v>0</v>
      </c>
      <c r="C52" s="6" t="s">
        <v>2</v>
      </c>
      <c r="D52" s="7">
        <v>0</v>
      </c>
      <c r="E52" s="4" t="s">
        <v>14</v>
      </c>
      <c r="F52" s="4">
        <v>1313</v>
      </c>
      <c r="G52" s="4">
        <v>45855</v>
      </c>
      <c r="H52" s="4" t="s">
        <v>20</v>
      </c>
      <c r="I52" s="4">
        <v>159.69999999999999</v>
      </c>
      <c r="J52" s="4">
        <v>253.5</v>
      </c>
      <c r="K52" s="4">
        <v>137.9</v>
      </c>
      <c r="L52" s="4">
        <v>124</v>
      </c>
      <c r="M52" s="4">
        <v>303.2</v>
      </c>
      <c r="N52" s="4">
        <v>195.66</v>
      </c>
      <c r="O52" s="4">
        <v>1.2</v>
      </c>
      <c r="P52" s="4">
        <v>1</v>
      </c>
      <c r="Q52" s="4">
        <v>1</v>
      </c>
      <c r="R52" s="4">
        <v>1.1000000000000001</v>
      </c>
      <c r="S52" s="4">
        <v>1.08</v>
      </c>
      <c r="T52" s="4">
        <v>1246</v>
      </c>
      <c r="U52" s="4">
        <v>1258</v>
      </c>
      <c r="V52" s="4">
        <v>1284</v>
      </c>
      <c r="W52" s="4">
        <v>1174</v>
      </c>
      <c r="X52" s="4">
        <v>1174</v>
      </c>
      <c r="Y52" s="4">
        <v>1.1000000000000001</v>
      </c>
      <c r="Z52" s="4" t="s">
        <v>2</v>
      </c>
      <c r="AA52" s="4">
        <v>2021</v>
      </c>
      <c r="AB52" s="4">
        <v>5</v>
      </c>
      <c r="AC52" s="4">
        <v>5</v>
      </c>
      <c r="AD52" s="4">
        <v>5</v>
      </c>
      <c r="AE52" s="4">
        <v>3</v>
      </c>
      <c r="AF52" s="4">
        <v>0</v>
      </c>
      <c r="AG52" s="4">
        <v>8</v>
      </c>
      <c r="AH52" s="4">
        <v>2021</v>
      </c>
      <c r="AI52" s="4" t="s">
        <v>304</v>
      </c>
      <c r="AJ52" s="4" t="s">
        <v>303</v>
      </c>
    </row>
    <row r="53" spans="1:36" x14ac:dyDescent="0.35">
      <c r="A53" s="4">
        <v>53063010602</v>
      </c>
      <c r="B53" s="17">
        <v>0</v>
      </c>
      <c r="C53" s="6" t="s">
        <v>2</v>
      </c>
      <c r="D53" s="7">
        <v>0</v>
      </c>
      <c r="E53" s="4" t="s">
        <v>14</v>
      </c>
      <c r="F53" s="4">
        <v>3518</v>
      </c>
      <c r="G53" s="4">
        <v>77616</v>
      </c>
      <c r="H53" s="4" t="s">
        <v>31</v>
      </c>
      <c r="I53" s="4">
        <v>41.7</v>
      </c>
      <c r="J53" s="4">
        <v>341.3</v>
      </c>
      <c r="K53" s="4">
        <v>409.7</v>
      </c>
      <c r="L53" s="4">
        <v>312.5</v>
      </c>
      <c r="M53" s="4">
        <v>179.9</v>
      </c>
      <c r="N53" s="4">
        <v>257.02</v>
      </c>
      <c r="O53" s="4">
        <v>1</v>
      </c>
      <c r="P53" s="4">
        <v>1</v>
      </c>
      <c r="Q53" s="4">
        <v>2</v>
      </c>
      <c r="R53" s="4">
        <v>1.1000000000000001</v>
      </c>
      <c r="S53" s="4">
        <v>1.28</v>
      </c>
      <c r="T53" s="4">
        <v>3287</v>
      </c>
      <c r="U53" s="4">
        <v>3306</v>
      </c>
      <c r="V53" s="4">
        <v>3351</v>
      </c>
      <c r="W53" s="4">
        <v>3351</v>
      </c>
      <c r="X53" s="4">
        <v>3351</v>
      </c>
      <c r="Y53" s="4">
        <v>1.3</v>
      </c>
      <c r="Z53" s="4" t="s">
        <v>2</v>
      </c>
      <c r="AA53" s="4">
        <v>2021</v>
      </c>
      <c r="AB53" s="4">
        <v>2</v>
      </c>
      <c r="AC53" s="4">
        <v>2</v>
      </c>
      <c r="AD53" s="4">
        <v>3</v>
      </c>
      <c r="AE53" s="4">
        <v>1</v>
      </c>
      <c r="AF53" s="4">
        <v>0</v>
      </c>
      <c r="AG53" s="4">
        <v>4</v>
      </c>
      <c r="AH53" s="4">
        <v>2021</v>
      </c>
      <c r="AI53" s="4" t="s">
        <v>302</v>
      </c>
      <c r="AJ53" s="4" t="s">
        <v>301</v>
      </c>
    </row>
    <row r="54" spans="1:36" x14ac:dyDescent="0.35">
      <c r="A54" s="4">
        <v>53063000800</v>
      </c>
      <c r="B54" s="17">
        <v>0</v>
      </c>
      <c r="C54" s="6" t="s">
        <v>2</v>
      </c>
      <c r="D54" s="7">
        <v>0</v>
      </c>
      <c r="E54" s="4" t="s">
        <v>14</v>
      </c>
      <c r="F54" s="4">
        <v>2062</v>
      </c>
      <c r="G54" s="4">
        <v>70556</v>
      </c>
      <c r="H54" s="4" t="s">
        <v>31</v>
      </c>
      <c r="I54" s="4">
        <v>73.8</v>
      </c>
      <c r="J54" s="4">
        <v>160.6</v>
      </c>
      <c r="K54" s="4">
        <v>72.599999999999994</v>
      </c>
      <c r="L54" s="4">
        <v>158.30000000000001</v>
      </c>
      <c r="M54" s="4">
        <v>308.10000000000002</v>
      </c>
      <c r="N54" s="4">
        <v>154.68</v>
      </c>
      <c r="O54" s="4">
        <v>1.3</v>
      </c>
      <c r="P54" s="4">
        <v>1.1000000000000001</v>
      </c>
      <c r="Q54" s="4">
        <v>2.1</v>
      </c>
      <c r="R54" s="4">
        <v>1</v>
      </c>
      <c r="S54" s="4">
        <v>1.32</v>
      </c>
      <c r="T54" s="4">
        <v>2069</v>
      </c>
      <c r="U54" s="4">
        <v>2069</v>
      </c>
      <c r="V54" s="4">
        <v>2075</v>
      </c>
      <c r="W54" s="4">
        <v>1942</v>
      </c>
      <c r="X54" s="4">
        <v>1942</v>
      </c>
      <c r="Y54" s="4">
        <v>1.1000000000000001</v>
      </c>
      <c r="Z54" s="4" t="s">
        <v>2</v>
      </c>
      <c r="AA54" s="4">
        <v>2021</v>
      </c>
      <c r="AB54" s="4">
        <v>6</v>
      </c>
      <c r="AC54" s="4">
        <v>6</v>
      </c>
      <c r="AD54" s="4">
        <v>3</v>
      </c>
      <c r="AE54" s="4">
        <v>3</v>
      </c>
      <c r="AF54" s="4">
        <v>0</v>
      </c>
      <c r="AG54" s="4">
        <v>6</v>
      </c>
      <c r="AH54" s="4">
        <v>2021</v>
      </c>
      <c r="AI54" s="4" t="s">
        <v>300</v>
      </c>
      <c r="AJ54" s="4" t="s">
        <v>299</v>
      </c>
    </row>
    <row r="55" spans="1:36" x14ac:dyDescent="0.35">
      <c r="A55" s="4">
        <v>53063010700</v>
      </c>
      <c r="B55" s="17">
        <v>0</v>
      </c>
      <c r="C55" s="6" t="s">
        <v>2</v>
      </c>
      <c r="D55" s="7">
        <v>0</v>
      </c>
      <c r="E55" s="4" t="s">
        <v>14</v>
      </c>
      <c r="F55" s="4">
        <v>3221</v>
      </c>
      <c r="G55" s="4">
        <v>103531</v>
      </c>
      <c r="H55" s="4" t="s">
        <v>31</v>
      </c>
      <c r="I55" s="4">
        <v>70.599999999999994</v>
      </c>
      <c r="J55" s="4">
        <v>272.8</v>
      </c>
      <c r="K55" s="4">
        <v>152.80000000000001</v>
      </c>
      <c r="L55" s="4">
        <v>294.7</v>
      </c>
      <c r="M55" s="4">
        <v>372.8</v>
      </c>
      <c r="N55" s="4">
        <v>232.74</v>
      </c>
      <c r="O55" s="4">
        <v>1.2</v>
      </c>
      <c r="P55" s="4">
        <v>1.3</v>
      </c>
      <c r="Q55" s="4">
        <v>1.3</v>
      </c>
      <c r="R55" s="4">
        <v>1</v>
      </c>
      <c r="S55" s="4">
        <v>1.18</v>
      </c>
      <c r="T55" s="4">
        <v>2753</v>
      </c>
      <c r="U55" s="4">
        <v>2860</v>
      </c>
      <c r="V55" s="4">
        <v>2959</v>
      </c>
      <c r="W55" s="4">
        <v>2975</v>
      </c>
      <c r="X55" s="4">
        <v>2975</v>
      </c>
      <c r="Y55" s="4">
        <v>1.1000000000000001</v>
      </c>
      <c r="Z55" s="4" t="s">
        <v>2</v>
      </c>
      <c r="AA55" s="4">
        <v>2021</v>
      </c>
      <c r="AB55" s="4">
        <v>5</v>
      </c>
      <c r="AC55" s="4">
        <v>5</v>
      </c>
      <c r="AD55" s="4">
        <v>7</v>
      </c>
      <c r="AE55" s="4">
        <v>1</v>
      </c>
      <c r="AF55" s="4">
        <v>0</v>
      </c>
      <c r="AG55" s="4">
        <v>8</v>
      </c>
      <c r="AH55" s="4">
        <v>2021</v>
      </c>
      <c r="AI55" s="4" t="s">
        <v>298</v>
      </c>
      <c r="AJ55" s="4" t="s">
        <v>297</v>
      </c>
    </row>
    <row r="56" spans="1:36" x14ac:dyDescent="0.35">
      <c r="A56" s="4">
        <v>53063004500</v>
      </c>
      <c r="B56" s="17">
        <v>0</v>
      </c>
      <c r="C56" s="6" t="s">
        <v>2</v>
      </c>
      <c r="D56" s="7">
        <v>0</v>
      </c>
      <c r="E56" s="4" t="s">
        <v>14</v>
      </c>
      <c r="F56" s="4">
        <v>1731</v>
      </c>
      <c r="G56" s="4">
        <v>94219</v>
      </c>
      <c r="H56" s="4" t="s">
        <v>23</v>
      </c>
      <c r="I56" s="4">
        <v>34.299999999999997</v>
      </c>
      <c r="J56" s="4">
        <v>220.5</v>
      </c>
      <c r="K56" s="4">
        <v>111.5</v>
      </c>
      <c r="L56" s="4">
        <v>186.8</v>
      </c>
      <c r="M56" s="4">
        <v>199.5</v>
      </c>
      <c r="N56" s="4">
        <v>150.52000000000001</v>
      </c>
      <c r="O56" s="4">
        <v>1.2</v>
      </c>
      <c r="P56" s="4">
        <v>1.1000000000000001</v>
      </c>
      <c r="Q56" s="4">
        <v>1.2</v>
      </c>
      <c r="R56" s="4">
        <v>1</v>
      </c>
      <c r="S56" s="4">
        <v>1.1200000000000001</v>
      </c>
      <c r="T56" s="4">
        <v>1693</v>
      </c>
      <c r="U56" s="4">
        <v>1705</v>
      </c>
      <c r="V56" s="4">
        <v>1713</v>
      </c>
      <c r="W56" s="4">
        <v>861</v>
      </c>
      <c r="X56" s="4">
        <v>861</v>
      </c>
      <c r="Y56" s="4">
        <v>1.1000000000000001</v>
      </c>
      <c r="Z56" s="4" t="s">
        <v>2</v>
      </c>
      <c r="AA56" s="4">
        <v>2021</v>
      </c>
      <c r="AB56" s="4">
        <v>3</v>
      </c>
      <c r="AC56" s="4">
        <v>3</v>
      </c>
      <c r="AD56" s="4">
        <v>3</v>
      </c>
      <c r="AE56" s="4">
        <v>1</v>
      </c>
      <c r="AF56" s="4">
        <v>0</v>
      </c>
      <c r="AG56" s="4">
        <v>4</v>
      </c>
      <c r="AH56" s="4">
        <v>2021</v>
      </c>
      <c r="AI56" s="4" t="s">
        <v>296</v>
      </c>
      <c r="AJ56" s="4" t="s">
        <v>295</v>
      </c>
    </row>
    <row r="57" spans="1:36" x14ac:dyDescent="0.35">
      <c r="A57" s="4">
        <v>53063013202</v>
      </c>
      <c r="B57" s="17">
        <v>0</v>
      </c>
      <c r="C57" s="6" t="s">
        <v>2</v>
      </c>
      <c r="D57" s="7">
        <v>0</v>
      </c>
      <c r="E57" s="4" t="s">
        <v>14</v>
      </c>
      <c r="F57" s="4">
        <v>5800</v>
      </c>
      <c r="G57" s="4">
        <v>90750</v>
      </c>
      <c r="H57" s="4" t="s">
        <v>31</v>
      </c>
      <c r="I57" s="4">
        <v>247.5</v>
      </c>
      <c r="J57" s="4">
        <v>230.1</v>
      </c>
      <c r="K57" s="4">
        <v>223.5</v>
      </c>
      <c r="L57" s="4">
        <v>194.8</v>
      </c>
      <c r="M57" s="4">
        <v>261.2</v>
      </c>
      <c r="N57" s="4">
        <v>231.42</v>
      </c>
      <c r="O57" s="4">
        <v>1.4</v>
      </c>
      <c r="P57" s="4">
        <v>1.8</v>
      </c>
      <c r="Q57" s="4">
        <v>1.1000000000000001</v>
      </c>
      <c r="R57" s="4">
        <v>1.2</v>
      </c>
      <c r="S57" s="4">
        <v>1.4</v>
      </c>
      <c r="T57" s="4">
        <v>4942</v>
      </c>
      <c r="U57" s="4">
        <v>5120</v>
      </c>
      <c r="V57" s="4">
        <v>5296</v>
      </c>
      <c r="W57" s="4">
        <v>5278</v>
      </c>
      <c r="X57" s="4">
        <v>5278</v>
      </c>
      <c r="Y57" s="4">
        <v>1.5</v>
      </c>
      <c r="Z57" s="4" t="s">
        <v>2</v>
      </c>
      <c r="AA57" s="4">
        <v>2021</v>
      </c>
      <c r="AB57" s="4">
        <v>2</v>
      </c>
      <c r="AC57" s="4">
        <v>2</v>
      </c>
      <c r="AD57" s="4">
        <v>2</v>
      </c>
      <c r="AE57" s="4">
        <v>2</v>
      </c>
      <c r="AF57" s="4">
        <v>0</v>
      </c>
      <c r="AG57" s="4">
        <v>4</v>
      </c>
      <c r="AH57" s="4">
        <v>2021</v>
      </c>
      <c r="AI57" s="4" t="s">
        <v>294</v>
      </c>
      <c r="AJ57" s="4" t="s">
        <v>293</v>
      </c>
    </row>
    <row r="58" spans="1:36" x14ac:dyDescent="0.35">
      <c r="A58" s="4">
        <v>53063012701</v>
      </c>
      <c r="B58" s="17">
        <v>0</v>
      </c>
      <c r="C58" s="6" t="s">
        <v>2</v>
      </c>
      <c r="D58" s="7">
        <v>0</v>
      </c>
      <c r="E58" s="4" t="s">
        <v>14</v>
      </c>
      <c r="G58" s="4">
        <v>43941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 t="s">
        <v>2</v>
      </c>
      <c r="AA58" s="4">
        <v>2021</v>
      </c>
      <c r="AB58" s="4">
        <v>7</v>
      </c>
      <c r="AC58" s="4">
        <v>7</v>
      </c>
      <c r="AD58" s="4">
        <v>7</v>
      </c>
      <c r="AE58" s="4">
        <v>4</v>
      </c>
      <c r="AF58" s="4">
        <v>0</v>
      </c>
      <c r="AG58" s="4">
        <v>11</v>
      </c>
      <c r="AH58" s="4">
        <v>2021</v>
      </c>
      <c r="AI58" s="4" t="s">
        <v>292</v>
      </c>
      <c r="AJ58" s="4" t="s">
        <v>291</v>
      </c>
    </row>
    <row r="59" spans="1:36" x14ac:dyDescent="0.35">
      <c r="A59" s="4">
        <v>53063004602</v>
      </c>
      <c r="B59" s="17">
        <v>0</v>
      </c>
      <c r="C59" s="6" t="s">
        <v>2</v>
      </c>
      <c r="D59" s="7">
        <v>0</v>
      </c>
      <c r="E59" s="4" t="s">
        <v>14</v>
      </c>
      <c r="F59" s="4">
        <v>1343</v>
      </c>
      <c r="G59" s="4">
        <v>66944</v>
      </c>
      <c r="H59" s="4" t="s">
        <v>23</v>
      </c>
      <c r="I59" s="4">
        <v>189.3</v>
      </c>
      <c r="J59" s="4">
        <v>119.3</v>
      </c>
      <c r="K59" s="4">
        <v>34.200000000000003</v>
      </c>
      <c r="L59" s="4">
        <v>157.5</v>
      </c>
      <c r="M59" s="4">
        <v>170</v>
      </c>
      <c r="N59" s="4">
        <v>134.06</v>
      </c>
      <c r="O59" s="4">
        <v>1.1000000000000001</v>
      </c>
      <c r="P59" s="4">
        <v>1.1000000000000001</v>
      </c>
      <c r="Q59" s="4">
        <v>1.2</v>
      </c>
      <c r="R59" s="4">
        <v>1.2</v>
      </c>
      <c r="S59" s="4">
        <v>1.24</v>
      </c>
      <c r="T59" s="4">
        <v>1288</v>
      </c>
      <c r="U59" s="4">
        <v>1289</v>
      </c>
      <c r="V59" s="4">
        <v>1304</v>
      </c>
      <c r="W59" s="4">
        <v>360</v>
      </c>
      <c r="X59" s="4">
        <v>360</v>
      </c>
      <c r="Y59" s="4">
        <v>1.6</v>
      </c>
      <c r="Z59" s="4" t="s">
        <v>2</v>
      </c>
      <c r="AA59" s="4">
        <v>2021</v>
      </c>
      <c r="AB59" s="4">
        <v>4</v>
      </c>
      <c r="AC59" s="4">
        <v>4</v>
      </c>
      <c r="AD59" s="4">
        <v>2</v>
      </c>
      <c r="AE59" s="4">
        <v>6</v>
      </c>
      <c r="AF59" s="4">
        <v>0</v>
      </c>
      <c r="AG59" s="4">
        <v>8</v>
      </c>
      <c r="AH59" s="4">
        <v>2021</v>
      </c>
      <c r="AI59" s="4" t="s">
        <v>290</v>
      </c>
      <c r="AJ59" s="4" t="s">
        <v>289</v>
      </c>
    </row>
    <row r="60" spans="1:36" x14ac:dyDescent="0.35">
      <c r="A60" s="4">
        <v>53063012702</v>
      </c>
      <c r="B60" s="17">
        <v>0</v>
      </c>
      <c r="C60" s="6" t="s">
        <v>2</v>
      </c>
      <c r="D60" s="7">
        <v>0</v>
      </c>
      <c r="E60" s="4" t="s">
        <v>14</v>
      </c>
      <c r="G60" s="4">
        <v>69575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 t="s">
        <v>2</v>
      </c>
      <c r="AA60" s="4">
        <v>2021</v>
      </c>
      <c r="AB60" s="4">
        <v>4</v>
      </c>
      <c r="AC60" s="4">
        <v>4</v>
      </c>
      <c r="AD60" s="4">
        <v>5</v>
      </c>
      <c r="AE60" s="4">
        <v>2</v>
      </c>
      <c r="AF60" s="4">
        <v>0</v>
      </c>
      <c r="AG60" s="4">
        <v>7</v>
      </c>
      <c r="AH60" s="4">
        <v>2021</v>
      </c>
      <c r="AI60" s="4" t="s">
        <v>286</v>
      </c>
      <c r="AJ60" s="4" t="s">
        <v>285</v>
      </c>
    </row>
    <row r="61" spans="1:36" x14ac:dyDescent="0.35">
      <c r="A61" s="4">
        <v>53063010100</v>
      </c>
      <c r="B61" s="17">
        <v>0</v>
      </c>
      <c r="C61" s="6" t="s">
        <v>2</v>
      </c>
      <c r="D61" s="7">
        <v>0</v>
      </c>
      <c r="E61" s="4" t="s">
        <v>14</v>
      </c>
      <c r="F61" s="4">
        <v>367</v>
      </c>
      <c r="G61" s="4">
        <v>71265</v>
      </c>
      <c r="H61" s="4" t="s">
        <v>31</v>
      </c>
      <c r="I61" s="4">
        <v>118.3</v>
      </c>
      <c r="J61" s="4">
        <v>213.7</v>
      </c>
      <c r="K61" s="4">
        <v>174.4</v>
      </c>
      <c r="L61" s="4">
        <v>200.8</v>
      </c>
      <c r="M61" s="4">
        <v>318.10000000000002</v>
      </c>
      <c r="N61" s="4">
        <v>205.06</v>
      </c>
      <c r="O61" s="4">
        <v>1</v>
      </c>
      <c r="P61" s="4">
        <v>3.8</v>
      </c>
      <c r="Q61" s="4">
        <v>2</v>
      </c>
      <c r="R61" s="4">
        <v>1.4</v>
      </c>
      <c r="S61" s="4">
        <v>2</v>
      </c>
      <c r="T61" s="4">
        <v>358</v>
      </c>
      <c r="U61" s="4">
        <v>359</v>
      </c>
      <c r="V61" s="4">
        <v>365</v>
      </c>
      <c r="W61" s="4">
        <v>291</v>
      </c>
      <c r="X61" s="4">
        <v>291</v>
      </c>
      <c r="Y61" s="4">
        <v>1.8</v>
      </c>
      <c r="Z61" s="4" t="s">
        <v>2</v>
      </c>
      <c r="AA61" s="4">
        <v>2021</v>
      </c>
      <c r="AB61" s="4">
        <v>2</v>
      </c>
      <c r="AC61" s="4">
        <v>2</v>
      </c>
      <c r="AD61" s="4">
        <v>2</v>
      </c>
      <c r="AE61" s="4">
        <v>2</v>
      </c>
      <c r="AF61" s="4">
        <v>0</v>
      </c>
      <c r="AG61" s="4">
        <v>4</v>
      </c>
      <c r="AH61" s="4">
        <v>2021</v>
      </c>
      <c r="AI61" s="4" t="s">
        <v>284</v>
      </c>
      <c r="AJ61" s="4" t="s">
        <v>283</v>
      </c>
    </row>
    <row r="62" spans="1:36" x14ac:dyDescent="0.35">
      <c r="A62" s="4">
        <v>53075000300</v>
      </c>
      <c r="B62" s="17">
        <v>0</v>
      </c>
      <c r="C62" s="6" t="s">
        <v>2</v>
      </c>
      <c r="D62" s="7">
        <v>0</v>
      </c>
      <c r="E62" s="4" t="s">
        <v>117</v>
      </c>
      <c r="F62" s="4">
        <v>2686</v>
      </c>
      <c r="G62" s="4">
        <v>77563</v>
      </c>
      <c r="H62" s="4" t="s">
        <v>20</v>
      </c>
      <c r="I62" s="4">
        <v>198.5</v>
      </c>
      <c r="J62" s="4">
        <v>99.8</v>
      </c>
      <c r="K62" s="4">
        <v>194.5</v>
      </c>
      <c r="L62" s="4">
        <v>53.1</v>
      </c>
      <c r="M62" s="4">
        <v>52.7</v>
      </c>
      <c r="N62" s="4">
        <v>119.72</v>
      </c>
      <c r="O62" s="4">
        <v>1.3</v>
      </c>
      <c r="P62" s="4">
        <v>2.1</v>
      </c>
      <c r="Q62" s="4">
        <v>2.7</v>
      </c>
      <c r="R62" s="4">
        <v>1.3</v>
      </c>
      <c r="S62" s="4">
        <v>2.02</v>
      </c>
      <c r="T62" s="4">
        <v>2571</v>
      </c>
      <c r="U62" s="4">
        <v>2605</v>
      </c>
      <c r="V62" s="4">
        <v>2631</v>
      </c>
      <c r="W62" s="4">
        <v>2629</v>
      </c>
      <c r="X62" s="4">
        <v>2629</v>
      </c>
      <c r="Y62" s="4">
        <v>2.7</v>
      </c>
      <c r="Z62" s="4" t="s">
        <v>2</v>
      </c>
      <c r="AA62" s="4">
        <v>2021</v>
      </c>
      <c r="AB62" s="4">
        <v>1</v>
      </c>
      <c r="AC62" s="4">
        <v>1</v>
      </c>
      <c r="AD62" s="4">
        <v>1</v>
      </c>
      <c r="AE62" s="4">
        <v>3</v>
      </c>
      <c r="AF62" s="4">
        <v>0</v>
      </c>
      <c r="AG62" s="4">
        <v>4</v>
      </c>
      <c r="AH62" s="4">
        <v>2021</v>
      </c>
      <c r="AI62" s="4" t="s">
        <v>282</v>
      </c>
      <c r="AJ62" s="4" t="s">
        <v>281</v>
      </c>
    </row>
    <row r="63" spans="1:36" x14ac:dyDescent="0.35">
      <c r="A63" s="4">
        <v>53063001200</v>
      </c>
      <c r="B63" s="17">
        <v>0</v>
      </c>
      <c r="C63" s="6" t="s">
        <v>2</v>
      </c>
      <c r="D63" s="7">
        <v>0</v>
      </c>
      <c r="E63" s="4" t="s">
        <v>14</v>
      </c>
      <c r="F63" s="4">
        <v>1091</v>
      </c>
      <c r="G63" s="4">
        <v>43833</v>
      </c>
      <c r="H63" s="4" t="s">
        <v>13</v>
      </c>
      <c r="I63" s="4">
        <v>109.6</v>
      </c>
      <c r="J63" s="4">
        <v>42</v>
      </c>
      <c r="K63" s="4">
        <v>64.5</v>
      </c>
      <c r="L63" s="4">
        <v>103.1</v>
      </c>
      <c r="M63" s="4">
        <v>99.5</v>
      </c>
      <c r="N63" s="4">
        <v>83.74</v>
      </c>
      <c r="O63" s="4">
        <v>1.2</v>
      </c>
      <c r="P63" s="4">
        <v>1</v>
      </c>
      <c r="Q63" s="4">
        <v>1.2</v>
      </c>
      <c r="R63" s="4">
        <v>1.8</v>
      </c>
      <c r="S63" s="4">
        <v>1.36</v>
      </c>
      <c r="T63" s="4">
        <v>1080</v>
      </c>
      <c r="U63" s="4">
        <v>1079</v>
      </c>
      <c r="V63" s="4">
        <v>1079</v>
      </c>
      <c r="W63" s="4">
        <v>1078</v>
      </c>
      <c r="X63" s="4">
        <v>1078</v>
      </c>
      <c r="Y63" s="4">
        <v>1.6</v>
      </c>
      <c r="Z63" s="4" t="s">
        <v>2</v>
      </c>
      <c r="AA63" s="4">
        <v>2021</v>
      </c>
      <c r="AB63" s="4">
        <v>5</v>
      </c>
      <c r="AC63" s="4">
        <v>5</v>
      </c>
      <c r="AD63" s="4">
        <v>3</v>
      </c>
      <c r="AE63" s="4">
        <v>4</v>
      </c>
      <c r="AF63" s="4">
        <v>0</v>
      </c>
      <c r="AG63" s="4">
        <v>7</v>
      </c>
      <c r="AH63" s="4">
        <v>2021</v>
      </c>
      <c r="AI63" s="4" t="s">
        <v>280</v>
      </c>
      <c r="AJ63" s="4" t="s">
        <v>279</v>
      </c>
    </row>
    <row r="64" spans="1:36" x14ac:dyDescent="0.35">
      <c r="A64" s="4">
        <v>53063004800</v>
      </c>
      <c r="B64" s="17">
        <v>0</v>
      </c>
      <c r="C64" s="6" t="s">
        <v>2</v>
      </c>
      <c r="D64" s="7">
        <v>0</v>
      </c>
      <c r="E64" s="4" t="s">
        <v>14</v>
      </c>
      <c r="F64" s="4">
        <v>2104</v>
      </c>
      <c r="G64" s="4">
        <v>50577</v>
      </c>
      <c r="H64" s="4" t="s">
        <v>31</v>
      </c>
      <c r="I64" s="4">
        <v>205.4</v>
      </c>
      <c r="J64" s="4">
        <v>45.8</v>
      </c>
      <c r="K64" s="4">
        <v>45.8</v>
      </c>
      <c r="L64" s="4">
        <v>116.1</v>
      </c>
      <c r="M64" s="4">
        <v>205.3</v>
      </c>
      <c r="N64" s="4">
        <v>123.68</v>
      </c>
      <c r="O64" s="4">
        <v>1.3</v>
      </c>
      <c r="P64" s="4">
        <v>1.3</v>
      </c>
      <c r="Q64" s="4">
        <v>1.3</v>
      </c>
      <c r="R64" s="4">
        <v>1</v>
      </c>
      <c r="S64" s="4">
        <v>1.18</v>
      </c>
      <c r="T64" s="4">
        <v>2036</v>
      </c>
      <c r="U64" s="4">
        <v>2035</v>
      </c>
      <c r="V64" s="4">
        <v>2037</v>
      </c>
      <c r="W64" s="4">
        <v>358</v>
      </c>
      <c r="X64" s="4">
        <v>358</v>
      </c>
      <c r="Y64" s="4">
        <v>1</v>
      </c>
      <c r="Z64" s="4" t="s">
        <v>2</v>
      </c>
      <c r="AA64" s="4">
        <v>2021</v>
      </c>
      <c r="AB64" s="4">
        <v>2</v>
      </c>
      <c r="AC64" s="4">
        <v>2</v>
      </c>
      <c r="AD64" s="4">
        <v>3</v>
      </c>
      <c r="AE64" s="4">
        <v>3</v>
      </c>
      <c r="AF64" s="4">
        <v>0</v>
      </c>
      <c r="AG64" s="4">
        <v>6</v>
      </c>
      <c r="AH64" s="4">
        <v>2021</v>
      </c>
      <c r="AI64" s="4" t="s">
        <v>278</v>
      </c>
      <c r="AJ64" s="4" t="s">
        <v>277</v>
      </c>
    </row>
    <row r="65" spans="1:36" x14ac:dyDescent="0.35">
      <c r="A65" s="4">
        <v>53063010900</v>
      </c>
      <c r="B65" s="17">
        <v>0</v>
      </c>
      <c r="C65" s="6" t="s">
        <v>2</v>
      </c>
      <c r="D65" s="7">
        <v>0</v>
      </c>
      <c r="E65" s="4" t="s">
        <v>14</v>
      </c>
      <c r="F65" s="4">
        <v>1914</v>
      </c>
      <c r="G65" s="4">
        <v>58828</v>
      </c>
      <c r="H65" s="4" t="s">
        <v>31</v>
      </c>
      <c r="I65" s="4">
        <v>123</v>
      </c>
      <c r="J65" s="4">
        <v>213.3</v>
      </c>
      <c r="K65" s="4">
        <v>159.80000000000001</v>
      </c>
      <c r="L65" s="4">
        <v>174.1</v>
      </c>
      <c r="M65" s="4">
        <v>284.5</v>
      </c>
      <c r="N65" s="4">
        <v>190.94</v>
      </c>
      <c r="O65" s="4">
        <v>1.4</v>
      </c>
      <c r="P65" s="4">
        <v>1.7</v>
      </c>
      <c r="Q65" s="4">
        <v>2</v>
      </c>
      <c r="R65" s="4">
        <v>1.7</v>
      </c>
      <c r="S65" s="4">
        <v>1.84</v>
      </c>
      <c r="T65" s="4">
        <v>1882</v>
      </c>
      <c r="U65" s="4">
        <v>1887</v>
      </c>
      <c r="V65" s="4">
        <v>1896</v>
      </c>
      <c r="W65" s="4">
        <v>1863</v>
      </c>
      <c r="X65" s="4">
        <v>1863</v>
      </c>
      <c r="Y65" s="4">
        <v>2.4</v>
      </c>
      <c r="Z65" s="4" t="s">
        <v>2</v>
      </c>
      <c r="AA65" s="4">
        <v>2021</v>
      </c>
      <c r="AB65" s="4">
        <v>6</v>
      </c>
      <c r="AC65" s="4">
        <v>6</v>
      </c>
      <c r="AD65" s="4">
        <v>3</v>
      </c>
      <c r="AE65" s="4">
        <v>3</v>
      </c>
      <c r="AF65" s="4">
        <v>0</v>
      </c>
      <c r="AG65" s="4">
        <v>6</v>
      </c>
      <c r="AH65" s="4">
        <v>2021</v>
      </c>
      <c r="AI65" s="4" t="s">
        <v>276</v>
      </c>
      <c r="AJ65" s="4" t="s">
        <v>275</v>
      </c>
    </row>
    <row r="66" spans="1:36" x14ac:dyDescent="0.35">
      <c r="A66" s="4">
        <v>53063012401</v>
      </c>
      <c r="B66" s="17">
        <v>0</v>
      </c>
      <c r="C66" s="6" t="s">
        <v>2</v>
      </c>
      <c r="D66" s="7">
        <v>0</v>
      </c>
      <c r="E66" s="4" t="s">
        <v>14</v>
      </c>
      <c r="F66" s="4">
        <v>2023</v>
      </c>
      <c r="G66" s="4">
        <v>70385</v>
      </c>
      <c r="H66" s="4" t="s">
        <v>31</v>
      </c>
      <c r="I66" s="4">
        <v>71.8</v>
      </c>
      <c r="J66" s="4">
        <v>95.4</v>
      </c>
      <c r="K66" s="4">
        <v>116.9</v>
      </c>
      <c r="L66" s="4">
        <v>81</v>
      </c>
      <c r="M66" s="4">
        <v>437.5</v>
      </c>
      <c r="N66" s="4">
        <v>160.52000000000001</v>
      </c>
      <c r="O66" s="4">
        <v>1.8</v>
      </c>
      <c r="P66" s="4">
        <v>1.9</v>
      </c>
      <c r="Q66" s="4">
        <v>1.2</v>
      </c>
      <c r="R66" s="4">
        <v>1.6</v>
      </c>
      <c r="S66" s="4">
        <v>1.56</v>
      </c>
      <c r="T66" s="4">
        <v>1929</v>
      </c>
      <c r="U66" s="4">
        <v>1952</v>
      </c>
      <c r="V66" s="4">
        <v>1974</v>
      </c>
      <c r="W66" s="4">
        <v>1973</v>
      </c>
      <c r="X66" s="4">
        <v>1973</v>
      </c>
      <c r="Y66" s="4">
        <v>1.3</v>
      </c>
      <c r="Z66" s="4" t="s">
        <v>2</v>
      </c>
      <c r="AA66" s="4">
        <v>2021</v>
      </c>
      <c r="AB66" s="4">
        <v>2</v>
      </c>
      <c r="AC66" s="4">
        <v>2</v>
      </c>
      <c r="AD66" s="4">
        <v>1</v>
      </c>
      <c r="AE66" s="4">
        <v>2</v>
      </c>
      <c r="AF66" s="4">
        <v>0</v>
      </c>
      <c r="AG66" s="4">
        <v>3</v>
      </c>
      <c r="AH66" s="4">
        <v>2021</v>
      </c>
      <c r="AI66" s="4" t="s">
        <v>274</v>
      </c>
      <c r="AJ66" s="4" t="s">
        <v>273</v>
      </c>
    </row>
    <row r="67" spans="1:36" x14ac:dyDescent="0.35">
      <c r="A67" s="4">
        <v>53063004100</v>
      </c>
      <c r="B67" s="17">
        <v>0</v>
      </c>
      <c r="C67" s="6" t="s">
        <v>2</v>
      </c>
      <c r="D67" s="7">
        <v>0</v>
      </c>
      <c r="E67" s="4" t="s">
        <v>14</v>
      </c>
      <c r="F67" s="4">
        <v>1139</v>
      </c>
      <c r="G67" s="4">
        <v>53125</v>
      </c>
      <c r="H67" s="4" t="s">
        <v>13</v>
      </c>
      <c r="I67" s="4">
        <v>193.8</v>
      </c>
      <c r="J67" s="4">
        <v>96.1</v>
      </c>
      <c r="K67" s="4">
        <v>128.19999999999999</v>
      </c>
      <c r="L67" s="4">
        <v>43.7</v>
      </c>
      <c r="M67" s="4">
        <v>140.80000000000001</v>
      </c>
      <c r="N67" s="4">
        <v>120.52</v>
      </c>
      <c r="O67" s="4">
        <v>1.1000000000000001</v>
      </c>
      <c r="P67" s="4">
        <v>1.5</v>
      </c>
      <c r="Q67" s="4">
        <v>1.5</v>
      </c>
      <c r="R67" s="4">
        <v>1</v>
      </c>
      <c r="S67" s="4">
        <v>1.26</v>
      </c>
      <c r="T67" s="4">
        <v>1133</v>
      </c>
      <c r="U67" s="4">
        <v>1131</v>
      </c>
      <c r="V67" s="4">
        <v>1132</v>
      </c>
      <c r="W67" s="4">
        <v>991</v>
      </c>
      <c r="X67" s="4">
        <v>991</v>
      </c>
      <c r="Y67" s="4">
        <v>1.2</v>
      </c>
      <c r="Z67" s="4" t="s">
        <v>2</v>
      </c>
      <c r="AA67" s="4">
        <v>2021</v>
      </c>
      <c r="AB67" s="4">
        <v>3</v>
      </c>
      <c r="AC67" s="4">
        <v>3</v>
      </c>
      <c r="AD67" s="4">
        <v>2</v>
      </c>
      <c r="AE67" s="4">
        <v>3</v>
      </c>
      <c r="AF67" s="4">
        <v>0</v>
      </c>
      <c r="AG67" s="4">
        <v>5</v>
      </c>
      <c r="AH67" s="4">
        <v>2021</v>
      </c>
      <c r="AI67" s="4" t="s">
        <v>272</v>
      </c>
      <c r="AJ67" s="4" t="s">
        <v>271</v>
      </c>
    </row>
    <row r="68" spans="1:36" x14ac:dyDescent="0.35">
      <c r="A68" s="4">
        <v>53063003600</v>
      </c>
      <c r="B68" s="17">
        <v>0</v>
      </c>
      <c r="C68" s="6" t="s">
        <v>2</v>
      </c>
      <c r="D68" s="7">
        <v>0</v>
      </c>
      <c r="E68" s="4" t="s">
        <v>14</v>
      </c>
      <c r="F68" s="4">
        <v>3621</v>
      </c>
      <c r="G68" s="4">
        <v>32778</v>
      </c>
      <c r="H68" s="4" t="s">
        <v>13</v>
      </c>
      <c r="I68" s="4">
        <v>97.2</v>
      </c>
      <c r="J68" s="4">
        <v>49.1</v>
      </c>
      <c r="K68" s="4">
        <v>119.8</v>
      </c>
      <c r="L68" s="4">
        <v>202.9</v>
      </c>
      <c r="M68" s="4">
        <v>190.8</v>
      </c>
      <c r="N68" s="4">
        <v>131.96</v>
      </c>
      <c r="O68" s="4">
        <v>1.4</v>
      </c>
      <c r="P68" s="4">
        <v>1</v>
      </c>
      <c r="Q68" s="4">
        <v>1.2</v>
      </c>
      <c r="R68" s="4">
        <v>1.4</v>
      </c>
      <c r="S68" s="4">
        <v>1.2</v>
      </c>
      <c r="T68" s="4">
        <v>3274</v>
      </c>
      <c r="U68" s="4">
        <v>3486</v>
      </c>
      <c r="V68" s="4">
        <v>3607</v>
      </c>
      <c r="W68" s="4">
        <v>1286</v>
      </c>
      <c r="X68" s="4">
        <v>1286</v>
      </c>
      <c r="Y68" s="4">
        <v>1</v>
      </c>
      <c r="Z68" s="4" t="s">
        <v>2</v>
      </c>
      <c r="AA68" s="4">
        <v>2021</v>
      </c>
      <c r="AB68" s="4">
        <v>7</v>
      </c>
      <c r="AC68" s="4">
        <v>7</v>
      </c>
      <c r="AD68" s="4">
        <v>4</v>
      </c>
      <c r="AE68" s="4">
        <v>6</v>
      </c>
      <c r="AF68" s="4">
        <v>0</v>
      </c>
      <c r="AG68" s="4">
        <v>10</v>
      </c>
      <c r="AH68" s="4">
        <v>2021</v>
      </c>
      <c r="AI68" s="4" t="s">
        <v>270</v>
      </c>
      <c r="AJ68" s="4" t="s">
        <v>269</v>
      </c>
    </row>
    <row r="69" spans="1:36" x14ac:dyDescent="0.35">
      <c r="A69" s="4">
        <v>53075000400</v>
      </c>
      <c r="B69" s="17">
        <v>0</v>
      </c>
      <c r="C69" s="6" t="s">
        <v>2</v>
      </c>
      <c r="D69" s="7">
        <v>0</v>
      </c>
      <c r="E69" s="4" t="s">
        <v>117</v>
      </c>
      <c r="F69" s="4">
        <v>2330</v>
      </c>
      <c r="G69" s="4">
        <v>54071</v>
      </c>
      <c r="H69" s="4" t="s">
        <v>20</v>
      </c>
      <c r="I69" s="4">
        <v>318.89999999999998</v>
      </c>
      <c r="J69" s="4">
        <v>73.8</v>
      </c>
      <c r="K69" s="4">
        <v>182.5</v>
      </c>
      <c r="L69" s="4">
        <v>110</v>
      </c>
      <c r="M69" s="4">
        <v>64.099999999999994</v>
      </c>
      <c r="N69" s="4">
        <v>149.86000000000001</v>
      </c>
      <c r="O69" s="4">
        <v>1.2</v>
      </c>
      <c r="P69" s="4">
        <v>2.2999999999999998</v>
      </c>
      <c r="Q69" s="4">
        <v>1.1000000000000001</v>
      </c>
      <c r="R69" s="4">
        <v>1.1000000000000001</v>
      </c>
      <c r="S69" s="4">
        <v>1.54</v>
      </c>
      <c r="T69" s="4">
        <v>2266</v>
      </c>
      <c r="U69" s="4">
        <v>2265</v>
      </c>
      <c r="V69" s="4">
        <v>2269</v>
      </c>
      <c r="W69" s="4">
        <v>2260</v>
      </c>
      <c r="X69" s="4">
        <v>2260</v>
      </c>
      <c r="Y69" s="4">
        <v>2</v>
      </c>
      <c r="Z69" s="4" t="s">
        <v>2</v>
      </c>
      <c r="AA69" s="4">
        <v>2021</v>
      </c>
      <c r="AB69" s="4">
        <v>5</v>
      </c>
      <c r="AC69" s="4">
        <v>5</v>
      </c>
      <c r="AD69" s="4">
        <v>6</v>
      </c>
      <c r="AE69" s="4">
        <v>7</v>
      </c>
      <c r="AF69" s="4">
        <v>0</v>
      </c>
      <c r="AG69" s="4">
        <v>13</v>
      </c>
      <c r="AH69" s="4">
        <v>2021</v>
      </c>
      <c r="AI69" s="4" t="s">
        <v>268</v>
      </c>
      <c r="AJ69" s="4" t="s">
        <v>267</v>
      </c>
    </row>
    <row r="70" spans="1:36" x14ac:dyDescent="0.35">
      <c r="A70" s="4">
        <v>53075001000</v>
      </c>
      <c r="B70" s="17">
        <v>0</v>
      </c>
      <c r="C70" s="6" t="s">
        <v>2</v>
      </c>
      <c r="D70" s="7">
        <v>0</v>
      </c>
      <c r="E70" s="4" t="s">
        <v>117</v>
      </c>
      <c r="F70" s="4">
        <v>923</v>
      </c>
      <c r="G70" s="4">
        <v>60288</v>
      </c>
      <c r="H70" s="4" t="s">
        <v>3</v>
      </c>
      <c r="I70" s="4">
        <v>237.9</v>
      </c>
      <c r="J70" s="4">
        <v>211</v>
      </c>
      <c r="K70" s="4">
        <v>305.60000000000002</v>
      </c>
      <c r="L70" s="4">
        <v>215.3</v>
      </c>
      <c r="M70" s="4">
        <v>134.30000000000001</v>
      </c>
      <c r="N70" s="4">
        <v>220.82</v>
      </c>
      <c r="O70" s="4">
        <v>2.4</v>
      </c>
      <c r="P70" s="4">
        <v>1.4</v>
      </c>
      <c r="Q70" s="4">
        <v>1.8</v>
      </c>
      <c r="R70" s="4">
        <v>3.1</v>
      </c>
      <c r="S70" s="4">
        <v>2.52</v>
      </c>
      <c r="T70" s="4">
        <v>920</v>
      </c>
      <c r="U70" s="4">
        <v>921</v>
      </c>
      <c r="V70" s="4">
        <v>920</v>
      </c>
      <c r="W70" s="4">
        <v>918</v>
      </c>
      <c r="X70" s="4">
        <v>918</v>
      </c>
      <c r="Y70" s="4">
        <v>3.9</v>
      </c>
      <c r="Z70" s="4" t="s">
        <v>2</v>
      </c>
      <c r="AA70" s="4">
        <v>2021</v>
      </c>
      <c r="AB70" s="4">
        <v>4</v>
      </c>
      <c r="AC70" s="4">
        <v>4</v>
      </c>
      <c r="AD70" s="4">
        <v>6</v>
      </c>
      <c r="AE70" s="4">
        <v>1</v>
      </c>
      <c r="AF70" s="4">
        <v>0</v>
      </c>
      <c r="AG70" s="4">
        <v>7</v>
      </c>
      <c r="AH70" s="4">
        <v>2021</v>
      </c>
      <c r="AI70" s="4" t="s">
        <v>266</v>
      </c>
      <c r="AJ70" s="4" t="s">
        <v>265</v>
      </c>
    </row>
    <row r="71" spans="1:36" x14ac:dyDescent="0.35">
      <c r="A71" s="4">
        <v>53063010504</v>
      </c>
      <c r="B71" s="17">
        <v>0</v>
      </c>
      <c r="C71" s="6" t="s">
        <v>2</v>
      </c>
      <c r="D71" s="7">
        <v>0</v>
      </c>
      <c r="E71" s="4" t="s">
        <v>14</v>
      </c>
      <c r="F71" s="4">
        <v>587</v>
      </c>
      <c r="G71" s="4">
        <v>64909</v>
      </c>
      <c r="H71" s="4" t="s">
        <v>3</v>
      </c>
      <c r="I71" s="4">
        <v>170.7</v>
      </c>
      <c r="J71" s="4">
        <v>214.8</v>
      </c>
      <c r="K71" s="4">
        <v>109.4</v>
      </c>
      <c r="L71" s="4">
        <v>136.19999999999999</v>
      </c>
      <c r="M71" s="4">
        <v>185.6</v>
      </c>
      <c r="N71" s="4">
        <v>163.34</v>
      </c>
      <c r="O71" s="4">
        <v>1.6</v>
      </c>
      <c r="P71" s="4">
        <v>1.9</v>
      </c>
      <c r="Q71" s="4">
        <v>1</v>
      </c>
      <c r="R71" s="4">
        <v>1.1000000000000001</v>
      </c>
      <c r="S71" s="4">
        <v>1.34</v>
      </c>
      <c r="T71" s="4">
        <v>574</v>
      </c>
      <c r="U71" s="4">
        <v>573</v>
      </c>
      <c r="V71" s="4">
        <v>585</v>
      </c>
      <c r="W71" s="4">
        <v>456</v>
      </c>
      <c r="X71" s="4">
        <v>456</v>
      </c>
      <c r="Y71" s="4">
        <v>1.1000000000000001</v>
      </c>
      <c r="Z71" s="4" t="s">
        <v>2</v>
      </c>
      <c r="AA71" s="4">
        <v>2021</v>
      </c>
      <c r="AB71" s="4">
        <v>5</v>
      </c>
      <c r="AC71" s="4">
        <v>5</v>
      </c>
      <c r="AD71" s="4">
        <v>4</v>
      </c>
      <c r="AE71" s="4">
        <v>3</v>
      </c>
      <c r="AF71" s="4">
        <v>0</v>
      </c>
      <c r="AG71" s="4">
        <v>7</v>
      </c>
      <c r="AH71" s="4">
        <v>2021</v>
      </c>
      <c r="AI71" s="4" t="s">
        <v>264</v>
      </c>
      <c r="AJ71" s="4" t="s">
        <v>263</v>
      </c>
    </row>
    <row r="72" spans="1:36" x14ac:dyDescent="0.35">
      <c r="A72" s="4">
        <v>53063004400</v>
      </c>
      <c r="B72" s="17">
        <v>0</v>
      </c>
      <c r="C72" s="6" t="s">
        <v>2</v>
      </c>
      <c r="D72" s="7">
        <v>0</v>
      </c>
      <c r="E72" s="4" t="s">
        <v>14</v>
      </c>
      <c r="F72" s="4">
        <v>2171</v>
      </c>
      <c r="G72" s="4">
        <v>56473</v>
      </c>
      <c r="H72" s="4" t="s">
        <v>23</v>
      </c>
      <c r="I72" s="4">
        <v>211.8</v>
      </c>
      <c r="J72" s="4">
        <v>223.9</v>
      </c>
      <c r="K72" s="4">
        <v>16.600000000000001</v>
      </c>
      <c r="L72" s="4">
        <v>114.1</v>
      </c>
      <c r="M72" s="4">
        <v>55.7</v>
      </c>
      <c r="N72" s="4">
        <v>124.42</v>
      </c>
      <c r="O72" s="4">
        <v>1.1000000000000001</v>
      </c>
      <c r="P72" s="4">
        <v>1.2</v>
      </c>
      <c r="Q72" s="4">
        <v>2</v>
      </c>
      <c r="R72" s="4">
        <v>1</v>
      </c>
      <c r="S72" s="4">
        <v>1.28</v>
      </c>
      <c r="T72" s="4">
        <v>2144</v>
      </c>
      <c r="U72" s="4">
        <v>2147</v>
      </c>
      <c r="V72" s="4">
        <v>2155</v>
      </c>
      <c r="W72" s="4">
        <v>1726</v>
      </c>
      <c r="X72" s="4">
        <v>1726</v>
      </c>
      <c r="Y72" s="4">
        <v>1.1000000000000001</v>
      </c>
      <c r="Z72" s="4" t="s">
        <v>2</v>
      </c>
      <c r="AA72" s="4">
        <v>2021</v>
      </c>
      <c r="AB72" s="4">
        <v>3</v>
      </c>
      <c r="AC72" s="4">
        <v>3</v>
      </c>
      <c r="AD72" s="4">
        <v>2</v>
      </c>
      <c r="AE72" s="4">
        <v>3</v>
      </c>
      <c r="AF72" s="4">
        <v>0</v>
      </c>
      <c r="AG72" s="4">
        <v>5</v>
      </c>
      <c r="AH72" s="4">
        <v>2021</v>
      </c>
      <c r="AI72" s="4" t="s">
        <v>262</v>
      </c>
      <c r="AJ72" s="4" t="s">
        <v>261</v>
      </c>
    </row>
    <row r="73" spans="1:36" x14ac:dyDescent="0.35">
      <c r="A73" s="4">
        <v>53063001100</v>
      </c>
      <c r="B73" s="17">
        <v>0</v>
      </c>
      <c r="C73" s="6" t="s">
        <v>2</v>
      </c>
      <c r="D73" s="7">
        <v>0</v>
      </c>
      <c r="E73" s="4" t="s">
        <v>14</v>
      </c>
      <c r="F73" s="4">
        <v>1607</v>
      </c>
      <c r="G73" s="4">
        <v>59255</v>
      </c>
      <c r="H73" s="4" t="s">
        <v>13</v>
      </c>
      <c r="I73" s="4">
        <v>113.1</v>
      </c>
      <c r="J73" s="4">
        <v>200.3</v>
      </c>
      <c r="K73" s="4">
        <v>44.3</v>
      </c>
      <c r="L73" s="4">
        <v>168.7</v>
      </c>
      <c r="M73" s="4">
        <v>99.3</v>
      </c>
      <c r="N73" s="4">
        <v>125.14</v>
      </c>
      <c r="O73" s="4">
        <v>1.8</v>
      </c>
      <c r="P73" s="4">
        <v>1.3</v>
      </c>
      <c r="Q73" s="4">
        <v>1.2</v>
      </c>
      <c r="R73" s="4">
        <v>1.2</v>
      </c>
      <c r="S73" s="4">
        <v>1.48</v>
      </c>
      <c r="T73" s="4">
        <v>1555</v>
      </c>
      <c r="U73" s="4">
        <v>1555</v>
      </c>
      <c r="V73" s="4">
        <v>1595</v>
      </c>
      <c r="W73" s="4">
        <v>1566</v>
      </c>
      <c r="X73" s="4">
        <v>1566</v>
      </c>
      <c r="Y73" s="4">
        <v>1.9</v>
      </c>
      <c r="Z73" s="4" t="s">
        <v>2</v>
      </c>
      <c r="AA73" s="4">
        <v>2021</v>
      </c>
      <c r="AB73" s="4">
        <v>2</v>
      </c>
      <c r="AC73" s="4">
        <v>2</v>
      </c>
      <c r="AD73" s="4">
        <v>1</v>
      </c>
      <c r="AE73" s="4">
        <v>3</v>
      </c>
      <c r="AF73" s="4">
        <v>0</v>
      </c>
      <c r="AG73" s="4">
        <v>4</v>
      </c>
      <c r="AH73" s="4">
        <v>2021</v>
      </c>
      <c r="AI73" s="4" t="s">
        <v>260</v>
      </c>
      <c r="AJ73" s="4" t="s">
        <v>259</v>
      </c>
    </row>
    <row r="74" spans="1:36" x14ac:dyDescent="0.35">
      <c r="A74" s="4">
        <v>53063010202</v>
      </c>
      <c r="B74" s="17">
        <v>0</v>
      </c>
      <c r="C74" s="6" t="s">
        <v>2</v>
      </c>
      <c r="D74" s="7">
        <v>0</v>
      </c>
      <c r="E74" s="4" t="s">
        <v>14</v>
      </c>
      <c r="F74" s="4">
        <v>1791</v>
      </c>
      <c r="G74" s="4">
        <v>90685</v>
      </c>
      <c r="H74" s="4" t="s">
        <v>3</v>
      </c>
      <c r="I74" s="4">
        <v>160.80000000000001</v>
      </c>
      <c r="J74" s="4">
        <v>161.69999999999999</v>
      </c>
      <c r="K74" s="4">
        <v>106.1</v>
      </c>
      <c r="L74" s="4">
        <v>170.5</v>
      </c>
      <c r="M74" s="4">
        <v>187.8</v>
      </c>
      <c r="N74" s="4">
        <v>157.38</v>
      </c>
      <c r="O74" s="4">
        <v>2.2000000000000002</v>
      </c>
      <c r="P74" s="4">
        <v>2.9</v>
      </c>
      <c r="Q74" s="4">
        <v>1.2</v>
      </c>
      <c r="R74" s="4">
        <v>2.2000000000000002</v>
      </c>
      <c r="S74" s="4">
        <v>1.94</v>
      </c>
      <c r="T74" s="4">
        <v>1737</v>
      </c>
      <c r="U74" s="4">
        <v>1738</v>
      </c>
      <c r="V74" s="4">
        <v>1756</v>
      </c>
      <c r="W74" s="4">
        <v>1634</v>
      </c>
      <c r="X74" s="4">
        <v>1634</v>
      </c>
      <c r="Y74" s="4">
        <v>1.2</v>
      </c>
      <c r="Z74" s="4" t="s">
        <v>2</v>
      </c>
      <c r="AA74" s="4">
        <v>2021</v>
      </c>
      <c r="AB74" s="4">
        <v>4</v>
      </c>
      <c r="AC74" s="4">
        <v>4</v>
      </c>
      <c r="AD74" s="4">
        <v>4</v>
      </c>
      <c r="AE74" s="4">
        <v>3</v>
      </c>
      <c r="AF74" s="4">
        <v>0</v>
      </c>
      <c r="AG74" s="4">
        <v>7</v>
      </c>
      <c r="AH74" s="4">
        <v>2021</v>
      </c>
      <c r="AI74" s="4" t="s">
        <v>258</v>
      </c>
      <c r="AJ74" s="4" t="s">
        <v>257</v>
      </c>
    </row>
    <row r="75" spans="1:36" x14ac:dyDescent="0.35">
      <c r="A75" s="4">
        <v>53063010303</v>
      </c>
      <c r="B75" s="17">
        <v>0</v>
      </c>
      <c r="C75" s="6" t="s">
        <v>2</v>
      </c>
      <c r="D75" s="7">
        <v>0</v>
      </c>
      <c r="E75" s="4" t="s">
        <v>14</v>
      </c>
      <c r="F75" s="4">
        <v>385</v>
      </c>
      <c r="G75" s="4">
        <v>72917</v>
      </c>
      <c r="H75" s="4" t="s">
        <v>3</v>
      </c>
      <c r="I75" s="4">
        <v>90</v>
      </c>
      <c r="J75" s="4">
        <v>172</v>
      </c>
      <c r="K75" s="4">
        <v>212.4</v>
      </c>
      <c r="L75" s="4">
        <v>66.099999999999994</v>
      </c>
      <c r="M75" s="4">
        <v>127.6</v>
      </c>
      <c r="N75" s="4">
        <v>133.62</v>
      </c>
      <c r="O75" s="4">
        <v>3.8</v>
      </c>
      <c r="P75" s="4">
        <v>2.7</v>
      </c>
      <c r="Q75" s="4">
        <v>1.7</v>
      </c>
      <c r="R75" s="4">
        <v>1.1000000000000001</v>
      </c>
      <c r="S75" s="4">
        <v>2.08</v>
      </c>
      <c r="T75" s="4">
        <v>363</v>
      </c>
      <c r="U75" s="4">
        <v>363</v>
      </c>
      <c r="V75" s="4">
        <v>339</v>
      </c>
      <c r="W75" s="4">
        <v>372</v>
      </c>
      <c r="X75" s="4">
        <v>372</v>
      </c>
      <c r="Y75" s="4">
        <v>1.1000000000000001</v>
      </c>
      <c r="Z75" s="4" t="s">
        <v>2</v>
      </c>
      <c r="AA75" s="4">
        <v>2021</v>
      </c>
      <c r="AB75" s="4">
        <v>2</v>
      </c>
      <c r="AC75" s="4">
        <v>2</v>
      </c>
      <c r="AD75" s="4">
        <v>3</v>
      </c>
      <c r="AE75" s="4">
        <v>3</v>
      </c>
      <c r="AF75" s="4">
        <v>0</v>
      </c>
      <c r="AG75" s="4">
        <v>6</v>
      </c>
      <c r="AH75" s="4">
        <v>2021</v>
      </c>
      <c r="AI75" s="4" t="s">
        <v>256</v>
      </c>
      <c r="AJ75" s="4" t="s">
        <v>255</v>
      </c>
    </row>
    <row r="76" spans="1:36" x14ac:dyDescent="0.35">
      <c r="A76" s="4">
        <v>53063001000</v>
      </c>
      <c r="B76" s="17">
        <v>0</v>
      </c>
      <c r="C76" s="6" t="s">
        <v>2</v>
      </c>
      <c r="D76" s="7">
        <v>0</v>
      </c>
      <c r="E76" s="4" t="s">
        <v>14</v>
      </c>
      <c r="F76" s="4">
        <v>2545</v>
      </c>
      <c r="G76" s="4">
        <v>58750</v>
      </c>
      <c r="H76" s="4" t="s">
        <v>13</v>
      </c>
      <c r="I76" s="4">
        <v>119.5</v>
      </c>
      <c r="J76" s="4">
        <v>235.2</v>
      </c>
      <c r="K76" s="4">
        <v>25.4</v>
      </c>
      <c r="L76" s="4">
        <v>117.4</v>
      </c>
      <c r="M76" s="4">
        <v>242</v>
      </c>
      <c r="N76" s="4">
        <v>147.9</v>
      </c>
      <c r="O76" s="4">
        <v>1.3</v>
      </c>
      <c r="P76" s="4">
        <v>1.3</v>
      </c>
      <c r="Q76" s="4">
        <v>1.1000000000000001</v>
      </c>
      <c r="R76" s="4">
        <v>1.4</v>
      </c>
      <c r="S76" s="4">
        <v>1.24</v>
      </c>
      <c r="T76" s="4">
        <v>2530</v>
      </c>
      <c r="U76" s="4">
        <v>2521</v>
      </c>
      <c r="V76" s="4">
        <v>2535</v>
      </c>
      <c r="W76" s="4">
        <v>2521</v>
      </c>
      <c r="X76" s="4">
        <v>2521</v>
      </c>
      <c r="Y76" s="4">
        <v>1.1000000000000001</v>
      </c>
      <c r="Z76" s="4" t="s">
        <v>2</v>
      </c>
      <c r="AA76" s="4">
        <v>2021</v>
      </c>
      <c r="AB76" s="4">
        <v>4</v>
      </c>
      <c r="AC76" s="4">
        <v>4</v>
      </c>
      <c r="AD76" s="4">
        <v>3</v>
      </c>
      <c r="AE76" s="4">
        <v>3</v>
      </c>
      <c r="AF76" s="4">
        <v>0</v>
      </c>
      <c r="AG76" s="4">
        <v>6</v>
      </c>
      <c r="AH76" s="4">
        <v>2021</v>
      </c>
      <c r="AI76" s="4" t="s">
        <v>254</v>
      </c>
      <c r="AJ76" s="4" t="s">
        <v>253</v>
      </c>
    </row>
    <row r="77" spans="1:36" x14ac:dyDescent="0.35">
      <c r="A77" s="4">
        <v>53075000700</v>
      </c>
      <c r="B77" s="17">
        <v>0</v>
      </c>
      <c r="C77" s="6" t="s">
        <v>2</v>
      </c>
      <c r="D77" s="7">
        <v>0</v>
      </c>
      <c r="E77" s="4" t="s">
        <v>117</v>
      </c>
      <c r="F77" s="4">
        <v>1997</v>
      </c>
      <c r="G77" s="4">
        <v>63973</v>
      </c>
      <c r="H77" s="4" t="s">
        <v>3</v>
      </c>
      <c r="I77" s="4">
        <v>293.3</v>
      </c>
      <c r="J77" s="4">
        <v>131.4</v>
      </c>
      <c r="K77" s="4">
        <v>177.7</v>
      </c>
      <c r="L77" s="4">
        <v>174.4</v>
      </c>
      <c r="M77" s="4">
        <v>84.4</v>
      </c>
      <c r="N77" s="4">
        <v>172.24</v>
      </c>
      <c r="O77" s="4">
        <v>2.2000000000000002</v>
      </c>
      <c r="P77" s="4">
        <v>1.5</v>
      </c>
      <c r="Q77" s="4">
        <v>1.8</v>
      </c>
      <c r="R77" s="4">
        <v>1.1000000000000001</v>
      </c>
      <c r="S77" s="4">
        <v>1.68</v>
      </c>
      <c r="T77" s="4">
        <v>1969</v>
      </c>
      <c r="U77" s="4">
        <v>1964</v>
      </c>
      <c r="V77" s="4">
        <v>1972</v>
      </c>
      <c r="W77" s="4">
        <v>1949</v>
      </c>
      <c r="X77" s="4">
        <v>1949</v>
      </c>
      <c r="Y77" s="4">
        <v>1.8</v>
      </c>
      <c r="Z77" s="4" t="s">
        <v>2</v>
      </c>
      <c r="AA77" s="4">
        <v>2021</v>
      </c>
      <c r="AB77" s="4">
        <v>3</v>
      </c>
      <c r="AC77" s="4">
        <v>3</v>
      </c>
      <c r="AD77" s="4">
        <v>5</v>
      </c>
      <c r="AE77" s="4">
        <v>2</v>
      </c>
      <c r="AF77" s="4">
        <v>0</v>
      </c>
      <c r="AG77" s="4">
        <v>7</v>
      </c>
      <c r="AH77" s="4">
        <v>2021</v>
      </c>
      <c r="AI77" s="4" t="s">
        <v>252</v>
      </c>
      <c r="AJ77" s="4" t="s">
        <v>251</v>
      </c>
    </row>
    <row r="78" spans="1:36" x14ac:dyDescent="0.35">
      <c r="A78" s="4">
        <v>53065951300</v>
      </c>
      <c r="B78" s="17">
        <v>0</v>
      </c>
      <c r="C78" s="6" t="s">
        <v>2</v>
      </c>
      <c r="D78" s="7">
        <v>0</v>
      </c>
      <c r="E78" s="4" t="s">
        <v>28</v>
      </c>
      <c r="F78" s="4">
        <v>2224</v>
      </c>
      <c r="G78" s="4">
        <v>58246</v>
      </c>
      <c r="H78" s="4" t="s">
        <v>3</v>
      </c>
      <c r="I78" s="4">
        <v>358</v>
      </c>
      <c r="J78" s="4">
        <v>126.2</v>
      </c>
      <c r="K78" s="4">
        <v>122.8</v>
      </c>
      <c r="L78" s="4">
        <v>83</v>
      </c>
      <c r="M78" s="4">
        <v>219.2</v>
      </c>
      <c r="N78" s="4">
        <v>181.84</v>
      </c>
      <c r="O78" s="4">
        <v>2.2999999999999998</v>
      </c>
      <c r="P78" s="4">
        <v>1.4</v>
      </c>
      <c r="Q78" s="4">
        <v>1.9</v>
      </c>
      <c r="R78" s="4">
        <v>2</v>
      </c>
      <c r="S78" s="4">
        <v>1.86</v>
      </c>
      <c r="T78" s="4">
        <v>2146</v>
      </c>
      <c r="U78" s="4">
        <v>2146</v>
      </c>
      <c r="V78" s="4">
        <v>2126</v>
      </c>
      <c r="W78" s="4">
        <v>2162</v>
      </c>
      <c r="X78" s="4">
        <v>2162</v>
      </c>
      <c r="Y78" s="4">
        <v>1.7</v>
      </c>
      <c r="Z78" s="4" t="s">
        <v>17</v>
      </c>
      <c r="AA78" s="4">
        <v>2021</v>
      </c>
      <c r="AB78" s="4">
        <v>3</v>
      </c>
      <c r="AC78" s="4">
        <v>3</v>
      </c>
      <c r="AD78" s="4">
        <v>7</v>
      </c>
      <c r="AE78" s="4">
        <v>4</v>
      </c>
      <c r="AF78" s="4">
        <v>0</v>
      </c>
      <c r="AG78" s="4">
        <v>11</v>
      </c>
      <c r="AH78" s="4">
        <v>2021</v>
      </c>
      <c r="AI78" s="4" t="s">
        <v>250</v>
      </c>
      <c r="AJ78" s="4" t="s">
        <v>249</v>
      </c>
    </row>
    <row r="79" spans="1:36" x14ac:dyDescent="0.35">
      <c r="A79" s="4">
        <v>53003960100</v>
      </c>
      <c r="B79" s="17">
        <v>0</v>
      </c>
      <c r="C79" s="6" t="s">
        <v>2</v>
      </c>
      <c r="D79" s="7">
        <v>0</v>
      </c>
      <c r="E79" s="4" t="s">
        <v>53</v>
      </c>
      <c r="F79" s="4">
        <v>1678</v>
      </c>
      <c r="G79" s="4">
        <v>67386</v>
      </c>
      <c r="H79" s="4" t="s">
        <v>31</v>
      </c>
      <c r="I79" s="4">
        <v>242.5</v>
      </c>
      <c r="J79" s="4">
        <v>58</v>
      </c>
      <c r="K79" s="4">
        <v>203.3</v>
      </c>
      <c r="L79" s="4">
        <v>166.6</v>
      </c>
      <c r="M79" s="4">
        <v>149.5</v>
      </c>
      <c r="N79" s="4">
        <v>163.98</v>
      </c>
      <c r="O79" s="4">
        <v>1</v>
      </c>
      <c r="P79" s="4">
        <v>1.7</v>
      </c>
      <c r="Q79" s="4">
        <v>1.3</v>
      </c>
      <c r="R79" s="4">
        <v>1.1000000000000001</v>
      </c>
      <c r="S79" s="4">
        <v>1.28</v>
      </c>
      <c r="T79" s="4">
        <v>1631</v>
      </c>
      <c r="U79" s="4">
        <v>1636</v>
      </c>
      <c r="V79" s="4">
        <v>1645</v>
      </c>
      <c r="W79" s="4">
        <v>1642</v>
      </c>
      <c r="X79" s="4">
        <v>1642</v>
      </c>
      <c r="Y79" s="4">
        <v>1.3</v>
      </c>
      <c r="Z79" s="4" t="s">
        <v>2</v>
      </c>
      <c r="AA79" s="4">
        <v>2021</v>
      </c>
      <c r="AB79" s="4">
        <v>3</v>
      </c>
      <c r="AC79" s="4">
        <v>3</v>
      </c>
      <c r="AD79" s="4">
        <v>6</v>
      </c>
      <c r="AE79" s="4">
        <v>1</v>
      </c>
      <c r="AF79" s="4">
        <v>0</v>
      </c>
      <c r="AG79" s="4">
        <v>7</v>
      </c>
      <c r="AH79" s="4">
        <v>2021</v>
      </c>
      <c r="AI79" s="4" t="s">
        <v>248</v>
      </c>
      <c r="AJ79" s="4" t="s">
        <v>247</v>
      </c>
    </row>
    <row r="80" spans="1:36" x14ac:dyDescent="0.35">
      <c r="A80" s="4">
        <v>53003960400</v>
      </c>
      <c r="B80" s="17">
        <v>0</v>
      </c>
      <c r="C80" s="6" t="s">
        <v>2</v>
      </c>
      <c r="D80" s="7">
        <v>0</v>
      </c>
      <c r="E80" s="4" t="s">
        <v>53</v>
      </c>
      <c r="F80" s="4">
        <v>1101</v>
      </c>
      <c r="G80" s="4">
        <v>46691</v>
      </c>
      <c r="H80" s="4" t="s">
        <v>23</v>
      </c>
      <c r="I80" s="4">
        <v>146.9</v>
      </c>
      <c r="J80" s="4">
        <v>86</v>
      </c>
      <c r="K80" s="4">
        <v>259.10000000000002</v>
      </c>
      <c r="L80" s="4">
        <v>130.1</v>
      </c>
      <c r="M80" s="4">
        <v>237.5</v>
      </c>
      <c r="N80" s="4">
        <v>171.92</v>
      </c>
      <c r="O80" s="4">
        <v>1.9</v>
      </c>
      <c r="P80" s="4">
        <v>1.2</v>
      </c>
      <c r="Q80" s="4">
        <v>1.2</v>
      </c>
      <c r="R80" s="4">
        <v>1.2</v>
      </c>
      <c r="S80" s="4">
        <v>1.3</v>
      </c>
      <c r="T80" s="4">
        <v>1083</v>
      </c>
      <c r="U80" s="4">
        <v>1086</v>
      </c>
      <c r="V80" s="4">
        <v>1090</v>
      </c>
      <c r="W80" s="4">
        <v>1089</v>
      </c>
      <c r="X80" s="4">
        <v>1089</v>
      </c>
      <c r="Y80" s="4">
        <v>1</v>
      </c>
      <c r="Z80" s="4" t="s">
        <v>2</v>
      </c>
      <c r="AA80" s="4">
        <v>2021</v>
      </c>
      <c r="AB80" s="4">
        <v>5</v>
      </c>
      <c r="AC80" s="4">
        <v>5</v>
      </c>
      <c r="AD80" s="4">
        <v>7</v>
      </c>
      <c r="AE80" s="4">
        <v>6</v>
      </c>
      <c r="AF80" s="4">
        <v>0</v>
      </c>
      <c r="AG80" s="4">
        <v>13</v>
      </c>
      <c r="AH80" s="4">
        <v>2021</v>
      </c>
      <c r="AI80" s="4" t="s">
        <v>244</v>
      </c>
      <c r="AJ80" s="4" t="s">
        <v>243</v>
      </c>
    </row>
    <row r="81" spans="1:36" x14ac:dyDescent="0.35">
      <c r="A81" s="4">
        <v>53063000900</v>
      </c>
      <c r="B81" s="17">
        <v>0</v>
      </c>
      <c r="C81" s="6" t="s">
        <v>2</v>
      </c>
      <c r="D81" s="7">
        <v>0</v>
      </c>
      <c r="E81" s="4" t="s">
        <v>14</v>
      </c>
      <c r="F81" s="4">
        <v>2650</v>
      </c>
      <c r="G81" s="4">
        <v>60485</v>
      </c>
      <c r="H81" s="4" t="s">
        <v>23</v>
      </c>
      <c r="I81" s="4">
        <v>256.8</v>
      </c>
      <c r="J81" s="4">
        <v>219.4</v>
      </c>
      <c r="K81" s="4">
        <v>87.2</v>
      </c>
      <c r="L81" s="4">
        <v>167.7</v>
      </c>
      <c r="M81" s="4">
        <v>208.5</v>
      </c>
      <c r="N81" s="4">
        <v>187.92</v>
      </c>
      <c r="O81" s="4">
        <v>1.3</v>
      </c>
      <c r="P81" s="4">
        <v>1.3</v>
      </c>
      <c r="Q81" s="4">
        <v>3.1</v>
      </c>
      <c r="R81" s="4">
        <v>1.1000000000000001</v>
      </c>
      <c r="S81" s="4">
        <v>1.58</v>
      </c>
      <c r="T81" s="4">
        <v>2630</v>
      </c>
      <c r="U81" s="4">
        <v>2628</v>
      </c>
      <c r="V81" s="4">
        <v>2639</v>
      </c>
      <c r="W81" s="4">
        <v>2548</v>
      </c>
      <c r="X81" s="4">
        <v>2548</v>
      </c>
      <c r="Y81" s="4">
        <v>1.1000000000000001</v>
      </c>
      <c r="Z81" s="4" t="s">
        <v>2</v>
      </c>
      <c r="AA81" s="4">
        <v>2021</v>
      </c>
      <c r="AB81" s="4">
        <v>7</v>
      </c>
      <c r="AC81" s="4">
        <v>7</v>
      </c>
      <c r="AD81" s="4">
        <v>7</v>
      </c>
      <c r="AE81" s="4">
        <v>4</v>
      </c>
      <c r="AF81" s="4">
        <v>0</v>
      </c>
      <c r="AG81" s="4">
        <v>11</v>
      </c>
      <c r="AH81" s="4">
        <v>2021</v>
      </c>
      <c r="AI81" s="4" t="s">
        <v>242</v>
      </c>
      <c r="AJ81" s="4" t="s">
        <v>241</v>
      </c>
    </row>
    <row r="82" spans="1:36" x14ac:dyDescent="0.35">
      <c r="A82" s="4">
        <v>53063010503</v>
      </c>
      <c r="B82" s="17">
        <v>0</v>
      </c>
      <c r="C82" s="6" t="s">
        <v>2</v>
      </c>
      <c r="D82" s="7">
        <v>0</v>
      </c>
      <c r="E82" s="4" t="s">
        <v>14</v>
      </c>
      <c r="F82" s="4">
        <v>3796</v>
      </c>
      <c r="G82" s="4">
        <v>92274</v>
      </c>
      <c r="H82" s="4" t="s">
        <v>31</v>
      </c>
      <c r="I82" s="4">
        <v>161.6</v>
      </c>
      <c r="J82" s="4">
        <v>266.5</v>
      </c>
      <c r="K82" s="4">
        <v>281.10000000000002</v>
      </c>
      <c r="L82" s="4">
        <v>110.7</v>
      </c>
      <c r="M82" s="4">
        <v>319.3</v>
      </c>
      <c r="N82" s="4">
        <v>227.84</v>
      </c>
      <c r="O82" s="4">
        <v>1.5</v>
      </c>
      <c r="P82" s="4">
        <v>1.9</v>
      </c>
      <c r="Q82" s="4">
        <v>1.5</v>
      </c>
      <c r="R82" s="4">
        <v>1.6</v>
      </c>
      <c r="S82" s="4">
        <v>1.56</v>
      </c>
      <c r="T82" s="4">
        <v>3202</v>
      </c>
      <c r="U82" s="4">
        <v>3280</v>
      </c>
      <c r="V82" s="4">
        <v>3557</v>
      </c>
      <c r="W82" s="4">
        <v>2956</v>
      </c>
      <c r="X82" s="4">
        <v>2956</v>
      </c>
      <c r="Y82" s="4">
        <v>1.3</v>
      </c>
      <c r="Z82" s="4" t="s">
        <v>2</v>
      </c>
      <c r="AA82" s="4">
        <v>2021</v>
      </c>
      <c r="AB82" s="4">
        <v>3</v>
      </c>
      <c r="AC82" s="4">
        <v>3</v>
      </c>
      <c r="AD82" s="4">
        <v>2</v>
      </c>
      <c r="AE82" s="4">
        <v>1</v>
      </c>
      <c r="AF82" s="4">
        <v>0</v>
      </c>
      <c r="AG82" s="4">
        <v>3</v>
      </c>
      <c r="AH82" s="4">
        <v>2021</v>
      </c>
      <c r="AI82" s="4" t="s">
        <v>240</v>
      </c>
      <c r="AJ82" s="4" t="s">
        <v>239</v>
      </c>
    </row>
    <row r="83" spans="1:36" x14ac:dyDescent="0.35">
      <c r="A83" s="4">
        <v>53063013401</v>
      </c>
      <c r="B83" s="17">
        <v>0</v>
      </c>
      <c r="C83" s="6" t="s">
        <v>2</v>
      </c>
      <c r="D83" s="7">
        <v>0</v>
      </c>
      <c r="E83" s="4" t="s">
        <v>14</v>
      </c>
      <c r="F83" s="4">
        <v>2386</v>
      </c>
      <c r="G83" s="4">
        <v>99871</v>
      </c>
      <c r="H83" s="4" t="s">
        <v>31</v>
      </c>
      <c r="I83" s="4">
        <v>133</v>
      </c>
      <c r="J83" s="4">
        <v>127.1</v>
      </c>
      <c r="K83" s="4">
        <v>32.4</v>
      </c>
      <c r="L83" s="4">
        <v>119.5</v>
      </c>
      <c r="M83" s="4">
        <v>175</v>
      </c>
      <c r="N83" s="4">
        <v>117.4</v>
      </c>
      <c r="O83" s="4">
        <v>1.3</v>
      </c>
      <c r="P83" s="4">
        <v>1.2</v>
      </c>
      <c r="Q83" s="4">
        <v>1.5</v>
      </c>
      <c r="R83" s="4">
        <v>1.5</v>
      </c>
      <c r="S83" s="4">
        <v>1.3</v>
      </c>
      <c r="T83" s="4">
        <v>2119</v>
      </c>
      <c r="U83" s="4">
        <v>2139</v>
      </c>
      <c r="V83" s="4">
        <v>2208</v>
      </c>
      <c r="W83" s="4">
        <v>987</v>
      </c>
      <c r="X83" s="4">
        <v>987</v>
      </c>
      <c r="Y83" s="4">
        <v>1</v>
      </c>
      <c r="Z83" s="4" t="s">
        <v>2</v>
      </c>
      <c r="AA83" s="4">
        <v>2021</v>
      </c>
      <c r="AB83" s="4">
        <v>3</v>
      </c>
      <c r="AC83" s="4">
        <v>3</v>
      </c>
      <c r="AD83" s="4">
        <v>3</v>
      </c>
      <c r="AE83" s="4">
        <v>4</v>
      </c>
      <c r="AF83" s="4">
        <v>0</v>
      </c>
      <c r="AG83" s="4">
        <v>7</v>
      </c>
      <c r="AH83" s="4">
        <v>2021</v>
      </c>
      <c r="AI83" s="4" t="s">
        <v>238</v>
      </c>
      <c r="AJ83" s="4" t="s">
        <v>237</v>
      </c>
    </row>
    <row r="84" spans="1:36" x14ac:dyDescent="0.35">
      <c r="A84" s="4">
        <v>53063012402</v>
      </c>
      <c r="B84" s="17">
        <v>0</v>
      </c>
      <c r="C84" s="6" t="s">
        <v>2</v>
      </c>
      <c r="D84" s="7">
        <v>0</v>
      </c>
      <c r="E84" s="4" t="s">
        <v>14</v>
      </c>
      <c r="F84" s="4">
        <v>249</v>
      </c>
      <c r="G84" s="4">
        <v>88632</v>
      </c>
      <c r="H84" s="4" t="s">
        <v>31</v>
      </c>
      <c r="I84" s="4">
        <v>31.6</v>
      </c>
      <c r="J84" s="4">
        <v>86.4</v>
      </c>
      <c r="K84" s="4">
        <v>73</v>
      </c>
      <c r="L84" s="4">
        <v>54.6</v>
      </c>
      <c r="M84" s="4">
        <v>395</v>
      </c>
      <c r="N84" s="4">
        <v>128.12</v>
      </c>
      <c r="O84" s="4">
        <v>1</v>
      </c>
      <c r="P84" s="4">
        <v>2</v>
      </c>
      <c r="Q84" s="4">
        <v>1</v>
      </c>
      <c r="R84" s="4">
        <v>1.2</v>
      </c>
      <c r="S84" s="4">
        <v>1.42</v>
      </c>
      <c r="T84" s="4">
        <v>243</v>
      </c>
      <c r="U84" s="4">
        <v>243</v>
      </c>
      <c r="V84" s="4">
        <v>247</v>
      </c>
      <c r="W84" s="4">
        <v>245</v>
      </c>
      <c r="X84" s="4">
        <v>245</v>
      </c>
      <c r="Y84" s="4">
        <v>1.9</v>
      </c>
      <c r="Z84" s="4" t="s">
        <v>2</v>
      </c>
      <c r="AA84" s="4">
        <v>2021</v>
      </c>
      <c r="AB84" s="4">
        <v>1</v>
      </c>
      <c r="AC84" s="4">
        <v>1</v>
      </c>
      <c r="AD84" s="4">
        <v>1</v>
      </c>
      <c r="AE84" s="4">
        <v>1</v>
      </c>
      <c r="AF84" s="4">
        <v>0</v>
      </c>
      <c r="AG84" s="4">
        <v>2</v>
      </c>
      <c r="AH84" s="4">
        <v>2021</v>
      </c>
      <c r="AI84" s="4" t="s">
        <v>236</v>
      </c>
      <c r="AJ84" s="4" t="s">
        <v>235</v>
      </c>
    </row>
    <row r="85" spans="1:36" x14ac:dyDescent="0.35">
      <c r="A85" s="4">
        <v>53063004000</v>
      </c>
      <c r="B85" s="17">
        <v>0</v>
      </c>
      <c r="C85" s="6" t="s">
        <v>2</v>
      </c>
      <c r="D85" s="7">
        <v>0</v>
      </c>
      <c r="E85" s="4" t="s">
        <v>14</v>
      </c>
      <c r="F85" s="4">
        <v>3246</v>
      </c>
      <c r="G85" s="4">
        <v>35529</v>
      </c>
      <c r="H85" s="4" t="s">
        <v>234</v>
      </c>
      <c r="I85" s="4">
        <v>154.80000000000001</v>
      </c>
      <c r="J85" s="4">
        <v>181.4</v>
      </c>
      <c r="K85" s="4">
        <v>162.69999999999999</v>
      </c>
      <c r="L85" s="4">
        <v>52.6</v>
      </c>
      <c r="M85" s="4">
        <v>133</v>
      </c>
      <c r="N85" s="4">
        <v>136.9</v>
      </c>
      <c r="O85" s="4">
        <v>1</v>
      </c>
      <c r="P85" s="4">
        <v>1</v>
      </c>
      <c r="Q85" s="4">
        <v>1</v>
      </c>
      <c r="R85" s="4">
        <v>1.6</v>
      </c>
      <c r="S85" s="4">
        <v>1.1399999999999999</v>
      </c>
      <c r="T85" s="4">
        <v>3208</v>
      </c>
      <c r="U85" s="4">
        <v>3204</v>
      </c>
      <c r="V85" s="4">
        <v>3220</v>
      </c>
      <c r="W85" s="4">
        <v>1853</v>
      </c>
      <c r="X85" s="4">
        <v>1853</v>
      </c>
      <c r="Y85" s="4">
        <v>1.1000000000000001</v>
      </c>
      <c r="Z85" s="4" t="s">
        <v>2</v>
      </c>
      <c r="AA85" s="4">
        <v>2021</v>
      </c>
      <c r="AB85" s="4">
        <v>8</v>
      </c>
      <c r="AC85" s="4">
        <v>8</v>
      </c>
      <c r="AD85" s="4">
        <v>7</v>
      </c>
      <c r="AE85" s="4">
        <v>5</v>
      </c>
      <c r="AF85" s="4">
        <v>0</v>
      </c>
      <c r="AG85" s="4">
        <v>12</v>
      </c>
      <c r="AH85" s="4">
        <v>2021</v>
      </c>
      <c r="AI85" s="4" t="s">
        <v>233</v>
      </c>
      <c r="AJ85" s="4" t="s">
        <v>232</v>
      </c>
    </row>
    <row r="86" spans="1:36" x14ac:dyDescent="0.35">
      <c r="A86" s="4">
        <v>53043960100</v>
      </c>
      <c r="B86" s="17">
        <v>0</v>
      </c>
      <c r="C86" s="6" t="s">
        <v>2</v>
      </c>
      <c r="D86" s="7">
        <v>0</v>
      </c>
      <c r="E86" s="4" t="s">
        <v>93</v>
      </c>
      <c r="F86" s="4">
        <v>1030</v>
      </c>
      <c r="G86" s="4">
        <v>54663</v>
      </c>
      <c r="H86" s="4" t="s">
        <v>31</v>
      </c>
      <c r="I86" s="4">
        <v>51.2</v>
      </c>
      <c r="J86" s="4">
        <v>156.19999999999999</v>
      </c>
      <c r="K86" s="4">
        <v>243.2</v>
      </c>
      <c r="L86" s="4">
        <v>148.80000000000001</v>
      </c>
      <c r="M86" s="4">
        <v>112.4</v>
      </c>
      <c r="N86" s="4">
        <v>142.36000000000001</v>
      </c>
      <c r="O86" s="4">
        <v>1.1000000000000001</v>
      </c>
      <c r="P86" s="4">
        <v>4.0999999999999996</v>
      </c>
      <c r="Q86" s="4">
        <v>1.5</v>
      </c>
      <c r="R86" s="4">
        <v>1.6</v>
      </c>
      <c r="S86" s="4">
        <v>1.88</v>
      </c>
      <c r="T86" s="4">
        <v>1026</v>
      </c>
      <c r="U86" s="4">
        <v>1023</v>
      </c>
      <c r="V86" s="4">
        <v>1022</v>
      </c>
      <c r="W86" s="4">
        <v>1017</v>
      </c>
      <c r="X86" s="4">
        <v>1017</v>
      </c>
      <c r="Y86" s="4">
        <v>1.1000000000000001</v>
      </c>
      <c r="Z86" s="4" t="s">
        <v>2</v>
      </c>
      <c r="AA86" s="4">
        <v>2021</v>
      </c>
      <c r="AB86" s="4">
        <v>3</v>
      </c>
      <c r="AC86" s="4">
        <v>3</v>
      </c>
      <c r="AD86" s="4">
        <v>4</v>
      </c>
      <c r="AE86" s="4">
        <v>2</v>
      </c>
      <c r="AF86" s="4">
        <v>0</v>
      </c>
      <c r="AG86" s="4">
        <v>6</v>
      </c>
      <c r="AH86" s="4">
        <v>2021</v>
      </c>
      <c r="AI86" s="4" t="s">
        <v>231</v>
      </c>
      <c r="AJ86" s="4" t="s">
        <v>230</v>
      </c>
    </row>
    <row r="87" spans="1:36" x14ac:dyDescent="0.35">
      <c r="A87" s="4">
        <v>53063011800</v>
      </c>
      <c r="B87" s="17">
        <v>0</v>
      </c>
      <c r="C87" s="6" t="s">
        <v>2</v>
      </c>
      <c r="D87" s="7">
        <v>0</v>
      </c>
      <c r="E87" s="4" t="s">
        <v>14</v>
      </c>
      <c r="F87" s="4">
        <v>27</v>
      </c>
      <c r="G87" s="4">
        <v>30344</v>
      </c>
      <c r="H87" s="4" t="s">
        <v>23</v>
      </c>
      <c r="I87" s="4">
        <v>487.4</v>
      </c>
      <c r="J87" s="4">
        <v>0</v>
      </c>
      <c r="K87" s="4">
        <v>103.5</v>
      </c>
      <c r="L87" s="4">
        <v>24</v>
      </c>
      <c r="M87" s="4">
        <v>0</v>
      </c>
      <c r="N87" s="4">
        <v>122.98</v>
      </c>
      <c r="O87" s="4">
        <v>1.1000000000000001</v>
      </c>
      <c r="P87" s="4">
        <v>0</v>
      </c>
      <c r="Q87" s="4">
        <v>1</v>
      </c>
      <c r="R87" s="4">
        <v>1</v>
      </c>
      <c r="S87" s="4">
        <v>0.62</v>
      </c>
      <c r="T87" s="4">
        <v>27</v>
      </c>
      <c r="U87" s="4">
        <v>27</v>
      </c>
      <c r="V87" s="4">
        <v>27</v>
      </c>
      <c r="W87" s="4">
        <v>27</v>
      </c>
      <c r="X87" s="4">
        <v>27</v>
      </c>
      <c r="Y87" s="4">
        <v>0</v>
      </c>
      <c r="Z87" s="4" t="s">
        <v>2</v>
      </c>
      <c r="AA87" s="4">
        <v>2021</v>
      </c>
      <c r="AB87" s="4">
        <v>8</v>
      </c>
      <c r="AC87" s="4">
        <v>8</v>
      </c>
      <c r="AD87" s="4">
        <v>6</v>
      </c>
      <c r="AE87" s="4">
        <v>7</v>
      </c>
      <c r="AF87" s="4">
        <v>0</v>
      </c>
      <c r="AG87" s="4">
        <v>13</v>
      </c>
      <c r="AH87" s="4">
        <v>2021</v>
      </c>
      <c r="AI87" s="4" t="s">
        <v>229</v>
      </c>
      <c r="AJ87" s="4" t="s">
        <v>228</v>
      </c>
    </row>
    <row r="88" spans="1:36" x14ac:dyDescent="0.35">
      <c r="A88" s="4">
        <v>53063000600</v>
      </c>
      <c r="B88" s="17">
        <v>0</v>
      </c>
      <c r="C88" s="6" t="s">
        <v>2</v>
      </c>
      <c r="D88" s="7">
        <v>0</v>
      </c>
      <c r="E88" s="4" t="s">
        <v>14</v>
      </c>
      <c r="F88" s="4">
        <v>1367</v>
      </c>
      <c r="G88" s="4">
        <v>54818</v>
      </c>
      <c r="H88" s="4" t="s">
        <v>13</v>
      </c>
      <c r="I88" s="4">
        <v>260.10000000000002</v>
      </c>
      <c r="J88" s="4">
        <v>218.6</v>
      </c>
      <c r="K88" s="4">
        <v>76.099999999999994</v>
      </c>
      <c r="L88" s="4">
        <v>221</v>
      </c>
      <c r="M88" s="4">
        <v>140.5</v>
      </c>
      <c r="N88" s="4">
        <v>183.26</v>
      </c>
      <c r="O88" s="4">
        <v>1.1000000000000001</v>
      </c>
      <c r="P88" s="4">
        <v>1.3</v>
      </c>
      <c r="Q88" s="4">
        <v>1.1000000000000001</v>
      </c>
      <c r="R88" s="4">
        <v>1.2</v>
      </c>
      <c r="S88" s="4">
        <v>1.1399999999999999</v>
      </c>
      <c r="T88" s="4">
        <v>1357</v>
      </c>
      <c r="U88" s="4">
        <v>1357</v>
      </c>
      <c r="V88" s="4">
        <v>1359</v>
      </c>
      <c r="W88" s="4">
        <v>1339</v>
      </c>
      <c r="X88" s="4">
        <v>1339</v>
      </c>
      <c r="Y88" s="4">
        <v>1</v>
      </c>
      <c r="Z88" s="4" t="s">
        <v>2</v>
      </c>
      <c r="AA88" s="4">
        <v>2021</v>
      </c>
      <c r="AB88" s="4">
        <v>7</v>
      </c>
      <c r="AC88" s="4">
        <v>7</v>
      </c>
      <c r="AD88" s="4">
        <v>5</v>
      </c>
      <c r="AE88" s="4">
        <v>3</v>
      </c>
      <c r="AF88" s="4">
        <v>0</v>
      </c>
      <c r="AG88" s="4">
        <v>8</v>
      </c>
      <c r="AH88" s="4">
        <v>2021</v>
      </c>
      <c r="AI88" s="4" t="s">
        <v>227</v>
      </c>
      <c r="AJ88" s="4" t="s">
        <v>226</v>
      </c>
    </row>
    <row r="89" spans="1:36" x14ac:dyDescent="0.35">
      <c r="A89" s="4">
        <v>53065950200</v>
      </c>
      <c r="B89" s="17">
        <v>0</v>
      </c>
      <c r="C89" s="6" t="s">
        <v>2</v>
      </c>
      <c r="D89" s="7">
        <v>0</v>
      </c>
      <c r="E89" s="4" t="s">
        <v>28</v>
      </c>
      <c r="F89" s="4">
        <v>2254</v>
      </c>
      <c r="G89" s="4">
        <v>55457</v>
      </c>
      <c r="H89" s="4" t="s">
        <v>31</v>
      </c>
      <c r="I89" s="4">
        <v>230.1</v>
      </c>
      <c r="J89" s="4">
        <v>164</v>
      </c>
      <c r="K89" s="4">
        <v>189.1</v>
      </c>
      <c r="L89" s="4">
        <v>175.3</v>
      </c>
      <c r="M89" s="4">
        <v>218.2</v>
      </c>
      <c r="N89" s="4">
        <v>195.34</v>
      </c>
      <c r="O89" s="4">
        <v>5.9</v>
      </c>
      <c r="P89" s="4">
        <v>2.2000000000000002</v>
      </c>
      <c r="Q89" s="4">
        <v>4.3</v>
      </c>
      <c r="R89" s="4">
        <v>3.4</v>
      </c>
      <c r="S89" s="4">
        <v>3.94</v>
      </c>
      <c r="T89" s="4">
        <v>2180</v>
      </c>
      <c r="U89" s="4">
        <v>2124</v>
      </c>
      <c r="V89" s="4">
        <v>2184</v>
      </c>
      <c r="W89" s="4">
        <v>2216</v>
      </c>
      <c r="X89" s="4">
        <v>2216</v>
      </c>
      <c r="Y89" s="4">
        <v>3.9</v>
      </c>
      <c r="Z89" s="4" t="s">
        <v>2</v>
      </c>
      <c r="AA89" s="4">
        <v>2021</v>
      </c>
      <c r="AB89" s="4">
        <v>1</v>
      </c>
      <c r="AC89" s="4">
        <v>1</v>
      </c>
      <c r="AD89" s="4">
        <v>2</v>
      </c>
      <c r="AE89" s="4">
        <v>4</v>
      </c>
      <c r="AF89" s="4">
        <v>0</v>
      </c>
      <c r="AG89" s="4">
        <v>6</v>
      </c>
      <c r="AH89" s="4">
        <v>2021</v>
      </c>
      <c r="AI89" s="4" t="s">
        <v>225</v>
      </c>
      <c r="AJ89" s="4" t="s">
        <v>224</v>
      </c>
    </row>
    <row r="90" spans="1:36" x14ac:dyDescent="0.35">
      <c r="A90" s="4">
        <v>53075000200</v>
      </c>
      <c r="B90" s="17">
        <v>0</v>
      </c>
      <c r="C90" s="6" t="s">
        <v>2</v>
      </c>
      <c r="D90" s="7">
        <v>0</v>
      </c>
      <c r="E90" s="4" t="s">
        <v>117</v>
      </c>
      <c r="F90" s="4">
        <v>3618</v>
      </c>
      <c r="G90" s="4">
        <v>52222</v>
      </c>
      <c r="H90" s="4" t="s">
        <v>20</v>
      </c>
      <c r="I90" s="4">
        <v>204.3</v>
      </c>
      <c r="J90" s="4">
        <v>138</v>
      </c>
      <c r="K90" s="4">
        <v>143.6</v>
      </c>
      <c r="L90" s="4">
        <v>139.80000000000001</v>
      </c>
      <c r="M90" s="4">
        <v>113.1</v>
      </c>
      <c r="N90" s="4">
        <v>147.76</v>
      </c>
      <c r="O90" s="4">
        <v>1.5</v>
      </c>
      <c r="P90" s="4">
        <v>1.2</v>
      </c>
      <c r="Q90" s="4">
        <v>1.2</v>
      </c>
      <c r="R90" s="4">
        <v>1.2</v>
      </c>
      <c r="S90" s="4">
        <v>1.66</v>
      </c>
      <c r="T90" s="4">
        <v>3326</v>
      </c>
      <c r="U90" s="4">
        <v>3336</v>
      </c>
      <c r="V90" s="4">
        <v>3344</v>
      </c>
      <c r="W90" s="4">
        <v>3323</v>
      </c>
      <c r="X90" s="4">
        <v>3323</v>
      </c>
      <c r="Y90" s="4">
        <v>3.2</v>
      </c>
      <c r="Z90" s="4" t="s">
        <v>2</v>
      </c>
      <c r="AA90" s="4">
        <v>2021</v>
      </c>
      <c r="AB90" s="4">
        <v>3</v>
      </c>
      <c r="AC90" s="4">
        <v>3</v>
      </c>
      <c r="AD90" s="4">
        <v>3</v>
      </c>
      <c r="AE90" s="4">
        <v>5</v>
      </c>
      <c r="AF90" s="4">
        <v>0</v>
      </c>
      <c r="AG90" s="4">
        <v>8</v>
      </c>
      <c r="AH90" s="4">
        <v>2021</v>
      </c>
      <c r="AI90" s="4" t="s">
        <v>223</v>
      </c>
      <c r="AJ90" s="4" t="s">
        <v>222</v>
      </c>
    </row>
    <row r="91" spans="1:36" x14ac:dyDescent="0.35">
      <c r="A91" s="4">
        <v>53063013800</v>
      </c>
      <c r="B91" s="17">
        <v>0</v>
      </c>
      <c r="C91" s="6" t="s">
        <v>2</v>
      </c>
      <c r="D91" s="7">
        <v>0</v>
      </c>
      <c r="E91" s="4" t="s">
        <v>14</v>
      </c>
      <c r="F91" s="4">
        <v>8</v>
      </c>
      <c r="G91" s="4">
        <v>67461</v>
      </c>
      <c r="H91" s="4" t="s">
        <v>3</v>
      </c>
      <c r="I91" s="4">
        <v>495.8</v>
      </c>
      <c r="J91" s="4">
        <v>215.2</v>
      </c>
      <c r="K91" s="4">
        <v>369.9</v>
      </c>
      <c r="L91" s="4">
        <v>0</v>
      </c>
      <c r="M91" s="4">
        <v>206.7</v>
      </c>
      <c r="N91" s="4">
        <v>257.52</v>
      </c>
      <c r="O91" s="4">
        <v>1</v>
      </c>
      <c r="P91" s="4">
        <v>1.4</v>
      </c>
      <c r="Q91" s="4">
        <v>1</v>
      </c>
      <c r="R91" s="4">
        <v>0</v>
      </c>
      <c r="S91" s="4">
        <v>0.88000000000000012</v>
      </c>
      <c r="T91" s="4">
        <v>644</v>
      </c>
      <c r="U91" s="4">
        <v>644</v>
      </c>
      <c r="V91" s="4">
        <v>644</v>
      </c>
      <c r="W91" s="4">
        <v>638</v>
      </c>
      <c r="X91" s="4">
        <v>638</v>
      </c>
      <c r="Y91" s="4">
        <v>1</v>
      </c>
      <c r="Z91" s="4" t="s">
        <v>2</v>
      </c>
      <c r="AA91" s="4">
        <v>2021</v>
      </c>
      <c r="AB91" s="4">
        <v>2</v>
      </c>
      <c r="AC91" s="4">
        <v>2</v>
      </c>
      <c r="AD91" s="4">
        <v>2</v>
      </c>
      <c r="AE91" s="4">
        <v>5</v>
      </c>
      <c r="AF91" s="4">
        <v>0</v>
      </c>
      <c r="AG91" s="4">
        <v>7</v>
      </c>
      <c r="AH91" s="4">
        <v>2021</v>
      </c>
      <c r="AI91" s="4" t="s">
        <v>221</v>
      </c>
      <c r="AJ91" s="4" t="s">
        <v>220</v>
      </c>
    </row>
    <row r="92" spans="1:36" x14ac:dyDescent="0.35">
      <c r="A92" s="4">
        <v>53063004200</v>
      </c>
      <c r="B92" s="17">
        <v>0</v>
      </c>
      <c r="C92" s="6" t="s">
        <v>2</v>
      </c>
      <c r="D92" s="7">
        <v>0</v>
      </c>
      <c r="E92" s="4" t="s">
        <v>14</v>
      </c>
      <c r="F92" s="4">
        <v>2116</v>
      </c>
      <c r="G92" s="4">
        <v>93514</v>
      </c>
      <c r="H92" s="4" t="s">
        <v>13</v>
      </c>
      <c r="I92" s="4">
        <v>372.2</v>
      </c>
      <c r="J92" s="4">
        <v>235.1</v>
      </c>
      <c r="K92" s="4">
        <v>81.7</v>
      </c>
      <c r="L92" s="4">
        <v>65.3</v>
      </c>
      <c r="M92" s="4">
        <v>273.2</v>
      </c>
      <c r="N92" s="4">
        <v>205.5</v>
      </c>
      <c r="O92" s="4">
        <v>1.2</v>
      </c>
      <c r="P92" s="4">
        <v>1.3</v>
      </c>
      <c r="Q92" s="4">
        <v>1.1000000000000001</v>
      </c>
      <c r="R92" s="4">
        <v>1</v>
      </c>
      <c r="S92" s="4">
        <v>1.1399999999999999</v>
      </c>
      <c r="T92" s="4">
        <v>2095</v>
      </c>
      <c r="U92" s="4">
        <v>2099</v>
      </c>
      <c r="V92" s="4">
        <v>2101</v>
      </c>
      <c r="W92" s="4">
        <v>1485</v>
      </c>
      <c r="X92" s="4">
        <v>1485</v>
      </c>
      <c r="Y92" s="4">
        <v>1.1000000000000001</v>
      </c>
      <c r="Z92" s="4" t="s">
        <v>2</v>
      </c>
      <c r="AA92" s="4">
        <v>2021</v>
      </c>
      <c r="AB92" s="4">
        <v>1</v>
      </c>
      <c r="AC92" s="4">
        <v>1</v>
      </c>
      <c r="AD92" s="4">
        <v>1</v>
      </c>
      <c r="AE92" s="4">
        <v>1</v>
      </c>
      <c r="AF92" s="4">
        <v>0</v>
      </c>
      <c r="AG92" s="4">
        <v>2</v>
      </c>
      <c r="AH92" s="4">
        <v>2021</v>
      </c>
      <c r="AI92" s="4" t="s">
        <v>219</v>
      </c>
      <c r="AJ92" s="4" t="s">
        <v>218</v>
      </c>
    </row>
    <row r="93" spans="1:36" x14ac:dyDescent="0.35">
      <c r="A93" s="4">
        <v>53063004900</v>
      </c>
      <c r="B93" s="17">
        <v>0</v>
      </c>
      <c r="C93" s="6" t="s">
        <v>2</v>
      </c>
      <c r="D93" s="7">
        <v>0</v>
      </c>
      <c r="E93" s="4" t="s">
        <v>14</v>
      </c>
      <c r="F93" s="4">
        <v>2680</v>
      </c>
      <c r="G93" s="4">
        <v>81487</v>
      </c>
      <c r="H93" s="4" t="s">
        <v>31</v>
      </c>
      <c r="I93" s="4">
        <v>117.4</v>
      </c>
      <c r="J93" s="4">
        <v>195</v>
      </c>
      <c r="K93" s="4">
        <v>19.3</v>
      </c>
      <c r="L93" s="4">
        <v>100.5</v>
      </c>
      <c r="M93" s="4">
        <v>230.5</v>
      </c>
      <c r="N93" s="4">
        <v>132.54</v>
      </c>
      <c r="O93" s="4">
        <v>1.1000000000000001</v>
      </c>
      <c r="P93" s="4">
        <v>1.4</v>
      </c>
      <c r="Q93" s="4">
        <v>1.1000000000000001</v>
      </c>
      <c r="R93" s="4">
        <v>1.2</v>
      </c>
      <c r="S93" s="4">
        <v>1.26</v>
      </c>
      <c r="T93" s="4">
        <v>2647</v>
      </c>
      <c r="U93" s="4">
        <v>2656</v>
      </c>
      <c r="V93" s="4">
        <v>2663</v>
      </c>
      <c r="W93" s="4">
        <v>2445</v>
      </c>
      <c r="X93" s="4">
        <v>2445</v>
      </c>
      <c r="Y93" s="4">
        <v>1.5</v>
      </c>
      <c r="Z93" s="4" t="s">
        <v>2</v>
      </c>
      <c r="AA93" s="4">
        <v>2021</v>
      </c>
      <c r="AB93" s="4">
        <v>3</v>
      </c>
      <c r="AC93" s="4">
        <v>3</v>
      </c>
      <c r="AD93" s="4">
        <v>6</v>
      </c>
      <c r="AE93" s="4">
        <v>2</v>
      </c>
      <c r="AF93" s="4">
        <v>0</v>
      </c>
      <c r="AG93" s="4">
        <v>8</v>
      </c>
      <c r="AH93" s="4">
        <v>2021</v>
      </c>
      <c r="AI93" s="4" t="s">
        <v>217</v>
      </c>
      <c r="AJ93" s="4" t="s">
        <v>216</v>
      </c>
    </row>
    <row r="94" spans="1:36" x14ac:dyDescent="0.35">
      <c r="A94" s="4">
        <v>53065950700</v>
      </c>
      <c r="B94" s="17">
        <v>0</v>
      </c>
      <c r="C94" s="6" t="s">
        <v>2</v>
      </c>
      <c r="D94" s="7">
        <v>0</v>
      </c>
      <c r="E94" s="4" t="s">
        <v>28</v>
      </c>
      <c r="F94" s="4">
        <v>137</v>
      </c>
      <c r="G94" s="4">
        <v>32036</v>
      </c>
      <c r="H94" s="4" t="s">
        <v>3</v>
      </c>
      <c r="I94" s="4">
        <v>181.7</v>
      </c>
      <c r="J94" s="4">
        <v>44.9</v>
      </c>
      <c r="K94" s="4">
        <v>220.1</v>
      </c>
      <c r="L94" s="4">
        <v>220.1</v>
      </c>
      <c r="M94" s="4">
        <v>172.1</v>
      </c>
      <c r="N94" s="4">
        <v>167.78</v>
      </c>
      <c r="O94" s="4">
        <v>1.2</v>
      </c>
      <c r="P94" s="4">
        <v>3.4</v>
      </c>
      <c r="Q94" s="4">
        <v>2.9</v>
      </c>
      <c r="R94" s="4">
        <v>2.9</v>
      </c>
      <c r="S94" s="4">
        <v>2.42</v>
      </c>
      <c r="T94" s="4">
        <v>135</v>
      </c>
      <c r="U94" s="4">
        <v>134</v>
      </c>
      <c r="V94" s="4">
        <v>135</v>
      </c>
      <c r="W94" s="4">
        <v>134</v>
      </c>
      <c r="X94" s="4">
        <v>134</v>
      </c>
      <c r="Y94" s="4">
        <v>1.7</v>
      </c>
      <c r="Z94" s="4" t="s">
        <v>2</v>
      </c>
      <c r="AA94" s="4">
        <v>2021</v>
      </c>
      <c r="AB94" s="4">
        <v>2</v>
      </c>
      <c r="AC94" s="4">
        <v>2</v>
      </c>
      <c r="AD94" s="4">
        <v>6</v>
      </c>
      <c r="AE94" s="4">
        <v>6</v>
      </c>
      <c r="AF94" s="4">
        <v>0</v>
      </c>
      <c r="AG94" s="4">
        <v>12</v>
      </c>
      <c r="AH94" s="4">
        <v>2021</v>
      </c>
      <c r="AI94" s="4" t="s">
        <v>215</v>
      </c>
      <c r="AJ94" s="4" t="s">
        <v>214</v>
      </c>
    </row>
    <row r="95" spans="1:36" x14ac:dyDescent="0.35">
      <c r="A95" s="4">
        <v>53003960500</v>
      </c>
      <c r="B95" s="17">
        <v>0</v>
      </c>
      <c r="C95" s="6" t="s">
        <v>2</v>
      </c>
      <c r="D95" s="7">
        <v>0</v>
      </c>
      <c r="E95" s="4" t="s">
        <v>53</v>
      </c>
      <c r="F95" s="4">
        <v>1602</v>
      </c>
      <c r="G95" s="4">
        <v>41849</v>
      </c>
      <c r="H95" s="4" t="s">
        <v>23</v>
      </c>
      <c r="I95" s="4">
        <v>102.5</v>
      </c>
      <c r="J95" s="4">
        <v>76.8</v>
      </c>
      <c r="K95" s="4">
        <v>44.3</v>
      </c>
      <c r="L95" s="4">
        <v>91.5</v>
      </c>
      <c r="M95" s="4">
        <v>92.3</v>
      </c>
      <c r="N95" s="4">
        <v>81.48</v>
      </c>
      <c r="O95" s="4">
        <v>1.2</v>
      </c>
      <c r="P95" s="4">
        <v>1.1000000000000001</v>
      </c>
      <c r="Q95" s="4">
        <v>1.8</v>
      </c>
      <c r="R95" s="4">
        <v>2.2999999999999998</v>
      </c>
      <c r="S95" s="4">
        <v>1.66</v>
      </c>
      <c r="T95" s="4">
        <v>1631</v>
      </c>
      <c r="U95" s="4">
        <v>1590</v>
      </c>
      <c r="V95" s="4">
        <v>1588</v>
      </c>
      <c r="W95" s="4">
        <v>1585</v>
      </c>
      <c r="X95" s="4">
        <v>1585</v>
      </c>
      <c r="Y95" s="4">
        <v>1.9</v>
      </c>
      <c r="Z95" s="4" t="s">
        <v>2</v>
      </c>
      <c r="AA95" s="4">
        <v>2021</v>
      </c>
      <c r="AB95" s="4">
        <v>6</v>
      </c>
      <c r="AC95" s="4">
        <v>6</v>
      </c>
      <c r="AD95" s="4">
        <v>6</v>
      </c>
      <c r="AE95" s="4">
        <v>7</v>
      </c>
      <c r="AF95" s="4">
        <v>0</v>
      </c>
      <c r="AG95" s="4">
        <v>13</v>
      </c>
      <c r="AH95" s="4">
        <v>2021</v>
      </c>
      <c r="AI95" s="4" t="s">
        <v>213</v>
      </c>
      <c r="AJ95" s="4" t="s">
        <v>212</v>
      </c>
    </row>
    <row r="96" spans="1:36" x14ac:dyDescent="0.35">
      <c r="A96" s="4">
        <v>53063013600</v>
      </c>
      <c r="B96" s="17">
        <v>0</v>
      </c>
      <c r="C96" s="6" t="s">
        <v>2</v>
      </c>
      <c r="D96" s="7">
        <v>0</v>
      </c>
      <c r="E96" s="4" t="s">
        <v>14</v>
      </c>
      <c r="F96" s="4">
        <v>1409</v>
      </c>
      <c r="G96" s="4">
        <v>68309</v>
      </c>
      <c r="H96" s="4" t="s">
        <v>31</v>
      </c>
      <c r="I96" s="4">
        <v>160.19999999999999</v>
      </c>
      <c r="J96" s="4">
        <v>497.6</v>
      </c>
      <c r="K96" s="4">
        <v>177</v>
      </c>
      <c r="L96" s="4">
        <v>176.5</v>
      </c>
      <c r="M96" s="4">
        <v>176.5</v>
      </c>
      <c r="N96" s="4">
        <v>237.56</v>
      </c>
      <c r="O96" s="4">
        <v>1.3</v>
      </c>
      <c r="P96" s="4">
        <v>1.1000000000000001</v>
      </c>
      <c r="Q96" s="4">
        <v>1.1000000000000001</v>
      </c>
      <c r="R96" s="4">
        <v>1.1000000000000001</v>
      </c>
      <c r="S96" s="4">
        <v>1.1399999999999999</v>
      </c>
      <c r="T96" s="4">
        <v>1347</v>
      </c>
      <c r="U96" s="4">
        <v>1353</v>
      </c>
      <c r="V96" s="4">
        <v>1361</v>
      </c>
      <c r="W96" s="4">
        <v>506</v>
      </c>
      <c r="X96" s="4">
        <v>506</v>
      </c>
      <c r="Y96" s="4">
        <v>1.1000000000000001</v>
      </c>
      <c r="Z96" s="4" t="s">
        <v>2</v>
      </c>
      <c r="AA96" s="4">
        <v>2021</v>
      </c>
      <c r="AB96" s="4">
        <v>6</v>
      </c>
      <c r="AC96" s="4">
        <v>6</v>
      </c>
      <c r="AD96" s="4">
        <v>6</v>
      </c>
      <c r="AE96" s="4">
        <v>4</v>
      </c>
      <c r="AF96" s="4">
        <v>0</v>
      </c>
      <c r="AG96" s="4">
        <v>10</v>
      </c>
      <c r="AH96" s="4">
        <v>2021</v>
      </c>
      <c r="AI96" s="4" t="s">
        <v>209</v>
      </c>
      <c r="AJ96" s="4" t="s">
        <v>208</v>
      </c>
    </row>
    <row r="97" spans="1:36" x14ac:dyDescent="0.35">
      <c r="A97" s="4">
        <v>53065950500</v>
      </c>
      <c r="B97" s="17">
        <v>0</v>
      </c>
      <c r="C97" s="6" t="s">
        <v>2</v>
      </c>
      <c r="D97" s="7">
        <v>0</v>
      </c>
      <c r="E97" s="4" t="s">
        <v>28</v>
      </c>
      <c r="F97" s="4">
        <v>1341</v>
      </c>
      <c r="G97" s="4">
        <v>47750</v>
      </c>
      <c r="H97" s="4" t="s">
        <v>31</v>
      </c>
      <c r="I97" s="4">
        <v>121</v>
      </c>
      <c r="J97" s="4">
        <v>120.5</v>
      </c>
      <c r="K97" s="4">
        <v>101</v>
      </c>
      <c r="L97" s="4">
        <v>183.6</v>
      </c>
      <c r="M97" s="4">
        <v>199.1</v>
      </c>
      <c r="N97" s="4">
        <v>145.04</v>
      </c>
      <c r="O97" s="4">
        <v>4</v>
      </c>
      <c r="P97" s="4">
        <v>1.1000000000000001</v>
      </c>
      <c r="Q97" s="4">
        <v>1.5</v>
      </c>
      <c r="R97" s="4">
        <v>1.4</v>
      </c>
      <c r="S97" s="4">
        <v>1.98</v>
      </c>
      <c r="T97" s="4">
        <v>1312</v>
      </c>
      <c r="U97" s="4">
        <v>1308</v>
      </c>
      <c r="V97" s="4">
        <v>1324</v>
      </c>
      <c r="W97" s="4">
        <v>1321</v>
      </c>
      <c r="X97" s="4">
        <v>1321</v>
      </c>
      <c r="Y97" s="4">
        <v>1.9</v>
      </c>
      <c r="Z97" s="4" t="s">
        <v>2</v>
      </c>
      <c r="AA97" s="4">
        <v>2021</v>
      </c>
      <c r="AB97" s="4">
        <v>2</v>
      </c>
      <c r="AC97" s="4">
        <v>2</v>
      </c>
      <c r="AD97" s="4">
        <v>3</v>
      </c>
      <c r="AE97" s="4">
        <v>5</v>
      </c>
      <c r="AF97" s="4">
        <v>0</v>
      </c>
      <c r="AG97" s="4">
        <v>8</v>
      </c>
      <c r="AH97" s="4">
        <v>2021</v>
      </c>
      <c r="AI97" s="4" t="s">
        <v>207</v>
      </c>
      <c r="AJ97" s="4" t="s">
        <v>206</v>
      </c>
    </row>
    <row r="98" spans="1:36" x14ac:dyDescent="0.35">
      <c r="A98" s="4">
        <v>53063011000</v>
      </c>
      <c r="B98" s="17">
        <v>0</v>
      </c>
      <c r="C98" s="6" t="s">
        <v>2</v>
      </c>
      <c r="D98" s="7">
        <v>0</v>
      </c>
      <c r="E98" s="4" t="s">
        <v>14</v>
      </c>
      <c r="F98" s="4">
        <v>1788</v>
      </c>
      <c r="G98" s="4">
        <v>61689</v>
      </c>
      <c r="H98" s="4" t="s">
        <v>13</v>
      </c>
      <c r="I98" s="4">
        <v>136.5</v>
      </c>
      <c r="J98" s="4">
        <v>128.30000000000001</v>
      </c>
      <c r="K98" s="4">
        <v>173.6</v>
      </c>
      <c r="L98" s="4">
        <v>127.7</v>
      </c>
      <c r="M98" s="4">
        <v>262.8</v>
      </c>
      <c r="N98" s="4">
        <v>165.78</v>
      </c>
      <c r="O98" s="4">
        <v>1.7</v>
      </c>
      <c r="P98" s="4">
        <v>1.1000000000000001</v>
      </c>
      <c r="Q98" s="4">
        <v>1.4</v>
      </c>
      <c r="R98" s="4">
        <v>1.1000000000000001</v>
      </c>
      <c r="S98" s="4">
        <v>1.48</v>
      </c>
      <c r="T98" s="4">
        <v>1743</v>
      </c>
      <c r="U98" s="4">
        <v>1748</v>
      </c>
      <c r="V98" s="4">
        <v>1745</v>
      </c>
      <c r="W98" s="4">
        <v>1613</v>
      </c>
      <c r="X98" s="4">
        <v>1613</v>
      </c>
      <c r="Y98" s="4">
        <v>2.1</v>
      </c>
      <c r="Z98" s="4" t="s">
        <v>2</v>
      </c>
      <c r="AA98" s="4">
        <v>2021</v>
      </c>
      <c r="AB98" s="4">
        <v>7</v>
      </c>
      <c r="AC98" s="4">
        <v>7</v>
      </c>
      <c r="AD98" s="4">
        <v>6</v>
      </c>
      <c r="AE98" s="4">
        <v>1</v>
      </c>
      <c r="AF98" s="4">
        <v>0</v>
      </c>
      <c r="AG98" s="4">
        <v>7</v>
      </c>
      <c r="AH98" s="4">
        <v>2021</v>
      </c>
      <c r="AI98" s="4" t="s">
        <v>205</v>
      </c>
      <c r="AJ98" s="4" t="s">
        <v>204</v>
      </c>
    </row>
    <row r="99" spans="1:36" x14ac:dyDescent="0.35">
      <c r="A99" s="4">
        <v>53063011600</v>
      </c>
      <c r="B99" s="17">
        <v>0</v>
      </c>
      <c r="C99" s="6" t="s">
        <v>2</v>
      </c>
      <c r="D99" s="7">
        <v>0</v>
      </c>
      <c r="E99" s="4" t="s">
        <v>14</v>
      </c>
      <c r="F99" s="4">
        <v>1033</v>
      </c>
      <c r="G99" s="4">
        <v>60563</v>
      </c>
      <c r="H99" s="4" t="s">
        <v>23</v>
      </c>
      <c r="I99" s="4">
        <v>79.7</v>
      </c>
      <c r="J99" s="4">
        <v>72.5</v>
      </c>
      <c r="K99" s="4">
        <v>115.9</v>
      </c>
      <c r="L99" s="4">
        <v>31.6</v>
      </c>
      <c r="M99" s="4">
        <v>31.6</v>
      </c>
      <c r="N99" s="4">
        <v>66.260000000000019</v>
      </c>
      <c r="O99" s="4">
        <v>1</v>
      </c>
      <c r="P99" s="4">
        <v>1.3</v>
      </c>
      <c r="Q99" s="4">
        <v>1.7</v>
      </c>
      <c r="R99" s="4">
        <v>1.6</v>
      </c>
      <c r="S99" s="4">
        <v>1.44</v>
      </c>
      <c r="T99" s="4">
        <v>989</v>
      </c>
      <c r="U99" s="4">
        <v>990</v>
      </c>
      <c r="V99" s="4">
        <v>993</v>
      </c>
      <c r="W99" s="4">
        <v>992</v>
      </c>
      <c r="X99" s="4">
        <v>992</v>
      </c>
      <c r="Y99" s="4">
        <v>1.6</v>
      </c>
      <c r="Z99" s="4" t="s">
        <v>2</v>
      </c>
      <c r="AA99" s="4">
        <v>2021</v>
      </c>
      <c r="AB99" s="4">
        <v>5</v>
      </c>
      <c r="AC99" s="4">
        <v>5</v>
      </c>
      <c r="AD99" s="4">
        <v>3</v>
      </c>
      <c r="AE99" s="4">
        <v>2</v>
      </c>
      <c r="AF99" s="4">
        <v>0</v>
      </c>
      <c r="AG99" s="4">
        <v>5</v>
      </c>
      <c r="AH99" s="4">
        <v>2021</v>
      </c>
      <c r="AI99" s="4" t="s">
        <v>203</v>
      </c>
      <c r="AJ99" s="4" t="s">
        <v>202</v>
      </c>
    </row>
    <row r="100" spans="1:36" x14ac:dyDescent="0.35">
      <c r="A100" s="4">
        <v>53063013000</v>
      </c>
      <c r="B100" s="17">
        <v>0</v>
      </c>
      <c r="C100" s="6" t="s">
        <v>2</v>
      </c>
      <c r="D100" s="7">
        <v>0</v>
      </c>
      <c r="E100" s="4" t="s">
        <v>14</v>
      </c>
      <c r="F100" s="4">
        <v>515</v>
      </c>
      <c r="G100" s="4">
        <v>58663</v>
      </c>
      <c r="H100" s="4" t="s">
        <v>31</v>
      </c>
      <c r="I100" s="4">
        <v>28.8</v>
      </c>
      <c r="J100" s="4">
        <v>255.1</v>
      </c>
      <c r="K100" s="4">
        <v>120.8</v>
      </c>
      <c r="L100" s="4">
        <v>188.4</v>
      </c>
      <c r="M100" s="4">
        <v>46.2</v>
      </c>
      <c r="N100" s="4">
        <v>127.86</v>
      </c>
      <c r="O100" s="4">
        <v>1</v>
      </c>
      <c r="P100" s="4">
        <v>1.8</v>
      </c>
      <c r="Q100" s="4">
        <v>1</v>
      </c>
      <c r="R100" s="4">
        <v>1</v>
      </c>
      <c r="S100" s="4">
        <v>1.1599999999999999</v>
      </c>
      <c r="T100" s="4">
        <v>514</v>
      </c>
      <c r="U100" s="4">
        <v>514</v>
      </c>
      <c r="V100" s="4">
        <v>515</v>
      </c>
      <c r="W100" s="4">
        <v>515</v>
      </c>
      <c r="X100" s="4">
        <v>515</v>
      </c>
      <c r="Y100" s="4">
        <v>1</v>
      </c>
      <c r="Z100" s="4" t="s">
        <v>2</v>
      </c>
      <c r="AA100" s="4">
        <v>2021</v>
      </c>
      <c r="AB100" s="4">
        <v>6</v>
      </c>
      <c r="AC100" s="4">
        <v>6</v>
      </c>
      <c r="AD100" s="4">
        <v>6</v>
      </c>
      <c r="AE100" s="4">
        <v>5</v>
      </c>
      <c r="AF100" s="4">
        <v>0</v>
      </c>
      <c r="AG100" s="4">
        <v>11</v>
      </c>
      <c r="AH100" s="4">
        <v>2021</v>
      </c>
      <c r="AI100" s="4" t="s">
        <v>201</v>
      </c>
      <c r="AJ100" s="4" t="s">
        <v>200</v>
      </c>
    </row>
    <row r="101" spans="1:36" x14ac:dyDescent="0.35">
      <c r="A101" s="4">
        <v>53063004300</v>
      </c>
      <c r="B101" s="17">
        <v>0</v>
      </c>
      <c r="C101" s="6" t="s">
        <v>2</v>
      </c>
      <c r="D101" s="7">
        <v>0</v>
      </c>
      <c r="E101" s="4" t="s">
        <v>14</v>
      </c>
      <c r="F101" s="4">
        <v>1578</v>
      </c>
      <c r="G101" s="4">
        <v>87917</v>
      </c>
      <c r="H101" s="4" t="s">
        <v>13</v>
      </c>
      <c r="I101" s="4">
        <v>210.9</v>
      </c>
      <c r="J101" s="4">
        <v>150.80000000000001</v>
      </c>
      <c r="K101" s="4">
        <v>47.4</v>
      </c>
      <c r="L101" s="4">
        <v>143.6</v>
      </c>
      <c r="M101" s="4">
        <v>117.2</v>
      </c>
      <c r="N101" s="4">
        <v>133.97999999999999</v>
      </c>
      <c r="O101" s="4">
        <v>1</v>
      </c>
      <c r="P101" s="4">
        <v>1</v>
      </c>
      <c r="Q101" s="4">
        <v>2</v>
      </c>
      <c r="R101" s="4">
        <v>1</v>
      </c>
      <c r="S101" s="4">
        <v>1.3</v>
      </c>
      <c r="T101" s="4">
        <v>1564</v>
      </c>
      <c r="U101" s="4">
        <v>1569</v>
      </c>
      <c r="V101" s="4">
        <v>1576</v>
      </c>
      <c r="W101" s="4">
        <v>1367</v>
      </c>
      <c r="X101" s="4">
        <v>1367</v>
      </c>
      <c r="Y101" s="4">
        <v>1.5</v>
      </c>
      <c r="Z101" s="4" t="s">
        <v>2</v>
      </c>
      <c r="AA101" s="4">
        <v>2021</v>
      </c>
      <c r="AB101" s="4">
        <v>3</v>
      </c>
      <c r="AC101" s="4">
        <v>3</v>
      </c>
      <c r="AD101" s="4">
        <v>3</v>
      </c>
      <c r="AE101" s="4">
        <v>1</v>
      </c>
      <c r="AF101" s="4">
        <v>0</v>
      </c>
      <c r="AG101" s="4">
        <v>4</v>
      </c>
      <c r="AH101" s="4">
        <v>2021</v>
      </c>
      <c r="AI101" s="4" t="s">
        <v>199</v>
      </c>
      <c r="AJ101" s="4" t="s">
        <v>198</v>
      </c>
    </row>
    <row r="102" spans="1:36" x14ac:dyDescent="0.35">
      <c r="A102" s="4">
        <v>53003960200</v>
      </c>
      <c r="B102" s="17">
        <v>0</v>
      </c>
      <c r="C102" s="6" t="s">
        <v>2</v>
      </c>
      <c r="D102" s="7">
        <v>0</v>
      </c>
      <c r="E102" s="4" t="s">
        <v>53</v>
      </c>
      <c r="F102" s="4">
        <v>2602</v>
      </c>
      <c r="G102" s="4">
        <v>52295</v>
      </c>
      <c r="H102" s="4" t="s">
        <v>31</v>
      </c>
      <c r="I102" s="4">
        <v>189.7</v>
      </c>
      <c r="J102" s="4">
        <v>130.4</v>
      </c>
      <c r="K102" s="4">
        <v>184.2</v>
      </c>
      <c r="L102" s="4">
        <v>314.60000000000002</v>
      </c>
      <c r="M102" s="4">
        <v>148.6</v>
      </c>
      <c r="N102" s="4">
        <v>193.5</v>
      </c>
      <c r="O102" s="4">
        <v>1.1000000000000001</v>
      </c>
      <c r="P102" s="4">
        <v>1.3</v>
      </c>
      <c r="Q102" s="4">
        <v>1.3</v>
      </c>
      <c r="R102" s="4">
        <v>1.7</v>
      </c>
      <c r="S102" s="4">
        <v>1.38</v>
      </c>
      <c r="T102" s="4">
        <v>2492</v>
      </c>
      <c r="U102" s="4">
        <v>2496</v>
      </c>
      <c r="V102" s="4">
        <v>2509</v>
      </c>
      <c r="W102" s="4">
        <v>2504</v>
      </c>
      <c r="X102" s="4">
        <v>2504</v>
      </c>
      <c r="Y102" s="4">
        <v>1.5</v>
      </c>
      <c r="Z102" s="4" t="s">
        <v>2</v>
      </c>
      <c r="AA102" s="4">
        <v>2021</v>
      </c>
      <c r="AB102" s="4">
        <v>2</v>
      </c>
      <c r="AC102" s="4">
        <v>2</v>
      </c>
      <c r="AD102" s="4">
        <v>3</v>
      </c>
      <c r="AE102" s="4">
        <v>1</v>
      </c>
      <c r="AF102" s="4">
        <v>0</v>
      </c>
      <c r="AG102" s="4">
        <v>4</v>
      </c>
      <c r="AH102" s="4">
        <v>2021</v>
      </c>
      <c r="AI102" s="4" t="s">
        <v>197</v>
      </c>
      <c r="AJ102" s="4" t="s">
        <v>196</v>
      </c>
    </row>
    <row r="103" spans="1:36" x14ac:dyDescent="0.35">
      <c r="A103" s="4">
        <v>53063014100</v>
      </c>
      <c r="B103" s="17">
        <v>0</v>
      </c>
      <c r="C103" s="6" t="s">
        <v>2</v>
      </c>
      <c r="D103" s="7">
        <v>0</v>
      </c>
      <c r="E103" s="4" t="s">
        <v>14</v>
      </c>
      <c r="F103" s="4">
        <v>1026</v>
      </c>
      <c r="G103" s="4">
        <v>72607</v>
      </c>
      <c r="H103" s="4" t="s">
        <v>3</v>
      </c>
      <c r="I103" s="4">
        <v>599.6</v>
      </c>
      <c r="J103" s="4">
        <v>341</v>
      </c>
      <c r="K103" s="4">
        <v>257.7</v>
      </c>
      <c r="L103" s="4">
        <v>141</v>
      </c>
      <c r="M103" s="4">
        <v>135.69999999999999</v>
      </c>
      <c r="N103" s="4">
        <v>295</v>
      </c>
      <c r="O103" s="4">
        <v>1.3</v>
      </c>
      <c r="P103" s="4">
        <v>1.2</v>
      </c>
      <c r="Q103" s="4">
        <v>1.5</v>
      </c>
      <c r="R103" s="4">
        <v>1.3</v>
      </c>
      <c r="S103" s="4">
        <v>1.56</v>
      </c>
      <c r="T103" s="4">
        <v>995</v>
      </c>
      <c r="U103" s="4">
        <v>993</v>
      </c>
      <c r="V103" s="4">
        <v>999</v>
      </c>
      <c r="W103" s="4">
        <v>987</v>
      </c>
      <c r="X103" s="4">
        <v>987</v>
      </c>
      <c r="Y103" s="4">
        <v>2.5</v>
      </c>
      <c r="Z103" s="4" t="s">
        <v>2</v>
      </c>
      <c r="AA103" s="4">
        <v>2021</v>
      </c>
      <c r="AB103" s="4">
        <v>5</v>
      </c>
      <c r="AC103" s="4">
        <v>5</v>
      </c>
      <c r="AD103" s="4">
        <v>7</v>
      </c>
      <c r="AE103" s="4">
        <v>2</v>
      </c>
      <c r="AF103" s="4">
        <v>0</v>
      </c>
      <c r="AG103" s="4">
        <v>9</v>
      </c>
      <c r="AH103" s="4">
        <v>2021</v>
      </c>
      <c r="AI103" s="4" t="s">
        <v>195</v>
      </c>
      <c r="AJ103" s="4" t="s">
        <v>194</v>
      </c>
    </row>
    <row r="104" spans="1:36" x14ac:dyDescent="0.35">
      <c r="A104" s="4">
        <v>53063012801</v>
      </c>
      <c r="B104" s="17">
        <v>0</v>
      </c>
      <c r="C104" s="6" t="s">
        <v>2</v>
      </c>
      <c r="D104" s="7">
        <v>0</v>
      </c>
      <c r="E104" s="4" t="s">
        <v>14</v>
      </c>
      <c r="F104" s="4">
        <v>1368</v>
      </c>
      <c r="G104" s="4">
        <v>58868</v>
      </c>
      <c r="H104" s="4" t="s">
        <v>23</v>
      </c>
      <c r="I104" s="4">
        <v>21.4</v>
      </c>
      <c r="J104" s="4">
        <v>162.80000000000001</v>
      </c>
      <c r="K104" s="4">
        <v>105.6</v>
      </c>
      <c r="L104" s="4">
        <v>84.6</v>
      </c>
      <c r="M104" s="4">
        <v>126.8</v>
      </c>
      <c r="N104" s="4">
        <v>100.24</v>
      </c>
      <c r="O104" s="4">
        <v>1</v>
      </c>
      <c r="P104" s="4">
        <v>2.2000000000000002</v>
      </c>
      <c r="Q104" s="4">
        <v>1</v>
      </c>
      <c r="R104" s="4">
        <v>1.3</v>
      </c>
      <c r="S104" s="4">
        <v>1.44</v>
      </c>
      <c r="T104" s="4">
        <v>1362</v>
      </c>
      <c r="U104" s="4">
        <v>1363</v>
      </c>
      <c r="V104" s="4">
        <v>1366</v>
      </c>
      <c r="W104" s="4">
        <v>1357</v>
      </c>
      <c r="X104" s="4">
        <v>1357</v>
      </c>
      <c r="Y104" s="4">
        <v>1.7</v>
      </c>
      <c r="Z104" s="4" t="s">
        <v>2</v>
      </c>
      <c r="AA104" s="4">
        <v>2021</v>
      </c>
      <c r="AB104" s="4">
        <v>1</v>
      </c>
      <c r="AC104" s="4">
        <v>1</v>
      </c>
      <c r="AD104" s="4">
        <v>1</v>
      </c>
      <c r="AE104" s="4">
        <v>3</v>
      </c>
      <c r="AF104" s="4">
        <v>0</v>
      </c>
      <c r="AG104" s="4">
        <v>4</v>
      </c>
      <c r="AH104" s="4">
        <v>2021</v>
      </c>
      <c r="AI104" s="4" t="s">
        <v>193</v>
      </c>
      <c r="AJ104" s="4" t="s">
        <v>192</v>
      </c>
    </row>
    <row r="105" spans="1:36" x14ac:dyDescent="0.35">
      <c r="A105" s="4">
        <v>53063004700</v>
      </c>
      <c r="B105" s="17">
        <v>0</v>
      </c>
      <c r="C105" s="6" t="s">
        <v>2</v>
      </c>
      <c r="D105" s="7">
        <v>0</v>
      </c>
      <c r="E105" s="4" t="s">
        <v>14</v>
      </c>
      <c r="F105" s="4">
        <v>3186</v>
      </c>
      <c r="G105" s="4">
        <v>61350</v>
      </c>
      <c r="H105" s="4" t="s">
        <v>31</v>
      </c>
      <c r="I105" s="4">
        <v>55</v>
      </c>
      <c r="J105" s="4">
        <v>177.7</v>
      </c>
      <c r="K105" s="4">
        <v>37.6</v>
      </c>
      <c r="L105" s="4">
        <v>129.30000000000001</v>
      </c>
      <c r="M105" s="4">
        <v>285.39999999999998</v>
      </c>
      <c r="N105" s="4">
        <v>137</v>
      </c>
      <c r="O105" s="4">
        <v>1</v>
      </c>
      <c r="P105" s="4">
        <v>1.1000000000000001</v>
      </c>
      <c r="Q105" s="4">
        <v>1.3</v>
      </c>
      <c r="R105" s="4">
        <v>1.3</v>
      </c>
      <c r="S105" s="4">
        <v>1.1599999999999999</v>
      </c>
      <c r="T105" s="4">
        <v>3128</v>
      </c>
      <c r="U105" s="4">
        <v>3133</v>
      </c>
      <c r="V105" s="4">
        <v>3139</v>
      </c>
      <c r="W105" s="4">
        <v>1975</v>
      </c>
      <c r="X105" s="4">
        <v>1975</v>
      </c>
      <c r="Y105" s="4">
        <v>1.1000000000000001</v>
      </c>
      <c r="Z105" s="4" t="s">
        <v>2</v>
      </c>
      <c r="AA105" s="4">
        <v>2021</v>
      </c>
      <c r="AB105" s="4">
        <v>5</v>
      </c>
      <c r="AC105" s="4">
        <v>5</v>
      </c>
      <c r="AD105" s="4">
        <v>5</v>
      </c>
      <c r="AE105" s="4">
        <v>6</v>
      </c>
      <c r="AF105" s="4">
        <v>0</v>
      </c>
      <c r="AG105" s="4">
        <v>11</v>
      </c>
      <c r="AH105" s="4">
        <v>2021</v>
      </c>
      <c r="AI105" s="4" t="s">
        <v>191</v>
      </c>
      <c r="AJ105" s="4" t="s">
        <v>190</v>
      </c>
    </row>
    <row r="106" spans="1:36" x14ac:dyDescent="0.35">
      <c r="A106" s="4">
        <v>53063010501</v>
      </c>
      <c r="B106" s="17">
        <v>0</v>
      </c>
      <c r="C106" s="6" t="s">
        <v>2</v>
      </c>
      <c r="D106" s="7">
        <v>0</v>
      </c>
      <c r="E106" s="4" t="s">
        <v>14</v>
      </c>
      <c r="F106" s="4">
        <v>3940</v>
      </c>
      <c r="G106" s="4">
        <v>62870</v>
      </c>
      <c r="H106" s="4" t="s">
        <v>31</v>
      </c>
      <c r="I106" s="4">
        <v>112.7</v>
      </c>
      <c r="J106" s="4">
        <v>266.89999999999998</v>
      </c>
      <c r="K106" s="4">
        <v>221.9</v>
      </c>
      <c r="L106" s="4">
        <v>122.8</v>
      </c>
      <c r="M106" s="4">
        <v>330.9</v>
      </c>
      <c r="N106" s="4">
        <v>211.04</v>
      </c>
      <c r="O106" s="4">
        <v>1.3</v>
      </c>
      <c r="P106" s="4">
        <v>2.1</v>
      </c>
      <c r="Q106" s="4">
        <v>1.3</v>
      </c>
      <c r="R106" s="4">
        <v>1.3</v>
      </c>
      <c r="S106" s="4">
        <v>1.48</v>
      </c>
      <c r="T106" s="4">
        <v>3777</v>
      </c>
      <c r="U106" s="4">
        <v>3805</v>
      </c>
      <c r="V106" s="4">
        <v>3861</v>
      </c>
      <c r="W106" s="4">
        <v>3840</v>
      </c>
      <c r="X106" s="4">
        <v>3840</v>
      </c>
      <c r="Y106" s="4">
        <v>1.4</v>
      </c>
      <c r="Z106" s="4" t="s">
        <v>2</v>
      </c>
      <c r="AA106" s="4">
        <v>2021</v>
      </c>
      <c r="AB106" s="4">
        <v>5</v>
      </c>
      <c r="AC106" s="4">
        <v>5</v>
      </c>
      <c r="AD106" s="4">
        <v>3</v>
      </c>
      <c r="AE106" s="4">
        <v>2</v>
      </c>
      <c r="AF106" s="4">
        <v>0</v>
      </c>
      <c r="AG106" s="4">
        <v>5</v>
      </c>
      <c r="AH106" s="4">
        <v>2021</v>
      </c>
      <c r="AI106" s="4" t="s">
        <v>189</v>
      </c>
      <c r="AJ106" s="4" t="s">
        <v>188</v>
      </c>
    </row>
    <row r="107" spans="1:36" x14ac:dyDescent="0.35">
      <c r="A107" s="4">
        <v>53075000900</v>
      </c>
      <c r="B107" s="17">
        <v>0</v>
      </c>
      <c r="C107" s="6" t="s">
        <v>2</v>
      </c>
      <c r="D107" s="7">
        <v>0</v>
      </c>
      <c r="E107" s="4" t="s">
        <v>117</v>
      </c>
      <c r="F107" s="4">
        <v>1925</v>
      </c>
      <c r="G107" s="4">
        <v>51858</v>
      </c>
      <c r="H107" s="4" t="s">
        <v>3</v>
      </c>
      <c r="I107" s="4">
        <v>245.5</v>
      </c>
      <c r="J107" s="4">
        <v>97.7</v>
      </c>
      <c r="K107" s="4">
        <v>98.6</v>
      </c>
      <c r="L107" s="4">
        <v>98.6</v>
      </c>
      <c r="M107" s="4">
        <v>115.9</v>
      </c>
      <c r="N107" s="4">
        <v>131.26</v>
      </c>
      <c r="O107" s="4">
        <v>2.4</v>
      </c>
      <c r="P107" s="4">
        <v>1</v>
      </c>
      <c r="Q107" s="4">
        <v>1.4</v>
      </c>
      <c r="R107" s="4">
        <v>1.4</v>
      </c>
      <c r="S107" s="4">
        <v>1.88</v>
      </c>
      <c r="T107" s="4">
        <v>1991</v>
      </c>
      <c r="U107" s="4">
        <v>1975</v>
      </c>
      <c r="V107" s="4">
        <v>1980</v>
      </c>
      <c r="W107" s="4">
        <v>1947</v>
      </c>
      <c r="X107" s="4">
        <v>1947</v>
      </c>
      <c r="Y107" s="4">
        <v>3.2</v>
      </c>
      <c r="Z107" s="4" t="s">
        <v>2</v>
      </c>
      <c r="AA107" s="4">
        <v>2021</v>
      </c>
      <c r="AB107" s="4">
        <v>5</v>
      </c>
      <c r="AC107" s="4">
        <v>5</v>
      </c>
      <c r="AD107" s="4">
        <v>6</v>
      </c>
      <c r="AE107" s="4">
        <v>4</v>
      </c>
      <c r="AF107" s="4">
        <v>0</v>
      </c>
      <c r="AG107" s="4">
        <v>10</v>
      </c>
      <c r="AH107" s="4">
        <v>2021</v>
      </c>
      <c r="AI107" s="4" t="s">
        <v>187</v>
      </c>
      <c r="AJ107" s="4" t="s">
        <v>186</v>
      </c>
    </row>
    <row r="108" spans="1:36" x14ac:dyDescent="0.35">
      <c r="A108" s="4">
        <v>53063013300</v>
      </c>
      <c r="B108" s="17">
        <v>0</v>
      </c>
      <c r="C108" s="6" t="s">
        <v>2</v>
      </c>
      <c r="D108" s="7">
        <v>0</v>
      </c>
      <c r="E108" s="4" t="s">
        <v>14</v>
      </c>
      <c r="F108" s="4">
        <v>210</v>
      </c>
      <c r="G108" s="4">
        <v>79628</v>
      </c>
      <c r="H108" s="4" t="s">
        <v>31</v>
      </c>
      <c r="I108" s="4">
        <v>279.60000000000002</v>
      </c>
      <c r="J108" s="4">
        <v>209.8</v>
      </c>
      <c r="K108" s="4">
        <v>142.9</v>
      </c>
      <c r="L108" s="4">
        <v>136.30000000000001</v>
      </c>
      <c r="M108" s="4">
        <v>210.6</v>
      </c>
      <c r="N108" s="4">
        <v>195.84</v>
      </c>
      <c r="O108" s="4">
        <v>2.9</v>
      </c>
      <c r="P108" s="4">
        <v>1.5</v>
      </c>
      <c r="Q108" s="4">
        <v>1.5</v>
      </c>
      <c r="R108" s="4">
        <v>1.6</v>
      </c>
      <c r="S108" s="4">
        <v>1.96</v>
      </c>
      <c r="T108" s="4">
        <v>198</v>
      </c>
      <c r="U108" s="4">
        <v>199</v>
      </c>
      <c r="V108" s="4">
        <v>182</v>
      </c>
      <c r="W108" s="4">
        <v>202</v>
      </c>
      <c r="X108" s="4">
        <v>202</v>
      </c>
      <c r="Y108" s="4">
        <v>2.2999999999999998</v>
      </c>
      <c r="Z108" s="4" t="s">
        <v>2</v>
      </c>
      <c r="AA108" s="4">
        <v>2021</v>
      </c>
      <c r="AB108" s="4">
        <v>3</v>
      </c>
      <c r="AC108" s="4">
        <v>3</v>
      </c>
      <c r="AD108" s="4">
        <v>6</v>
      </c>
      <c r="AE108" s="4">
        <v>3</v>
      </c>
      <c r="AF108" s="4">
        <v>0</v>
      </c>
      <c r="AG108" s="4">
        <v>9</v>
      </c>
      <c r="AH108" s="4">
        <v>2021</v>
      </c>
      <c r="AI108" s="4" t="s">
        <v>185</v>
      </c>
      <c r="AJ108" s="4" t="s">
        <v>184</v>
      </c>
    </row>
    <row r="109" spans="1:36" x14ac:dyDescent="0.35">
      <c r="A109" s="4">
        <v>53043960300</v>
      </c>
      <c r="B109" s="17">
        <v>0</v>
      </c>
      <c r="C109" s="6" t="s">
        <v>2</v>
      </c>
      <c r="D109" s="7">
        <v>0</v>
      </c>
      <c r="E109" s="4" t="s">
        <v>93</v>
      </c>
      <c r="F109" s="4">
        <v>1322</v>
      </c>
      <c r="G109" s="4">
        <v>49961</v>
      </c>
      <c r="H109" s="4" t="s">
        <v>3</v>
      </c>
      <c r="I109" s="4">
        <v>168.4</v>
      </c>
      <c r="J109" s="4">
        <v>256.89999999999998</v>
      </c>
      <c r="K109" s="4">
        <v>300</v>
      </c>
      <c r="L109" s="4">
        <v>223.5</v>
      </c>
      <c r="M109" s="4">
        <v>168.5</v>
      </c>
      <c r="N109" s="4">
        <v>223.46</v>
      </c>
      <c r="O109" s="4">
        <v>2.5</v>
      </c>
      <c r="P109" s="4">
        <v>1.8</v>
      </c>
      <c r="Q109" s="4">
        <v>1.6</v>
      </c>
      <c r="R109" s="4">
        <v>1.2</v>
      </c>
      <c r="S109" s="4">
        <v>1.88</v>
      </c>
      <c r="T109" s="4">
        <v>1332</v>
      </c>
      <c r="U109" s="4">
        <v>1327</v>
      </c>
      <c r="V109" s="4">
        <v>1326</v>
      </c>
      <c r="W109" s="4">
        <v>1323</v>
      </c>
      <c r="X109" s="4">
        <v>1323</v>
      </c>
      <c r="Y109" s="4">
        <v>2.2999999999999998</v>
      </c>
      <c r="Z109" s="4" t="s">
        <v>17</v>
      </c>
      <c r="AA109" s="4">
        <v>2021</v>
      </c>
      <c r="AB109" s="4">
        <v>3</v>
      </c>
      <c r="AC109" s="4">
        <v>3</v>
      </c>
      <c r="AD109" s="4">
        <v>7</v>
      </c>
      <c r="AE109" s="4">
        <v>3</v>
      </c>
      <c r="AF109" s="4">
        <v>0</v>
      </c>
      <c r="AG109" s="4">
        <v>10</v>
      </c>
      <c r="AH109" s="4">
        <v>2021</v>
      </c>
      <c r="AI109" s="4" t="s">
        <v>183</v>
      </c>
      <c r="AJ109" s="4" t="s">
        <v>182</v>
      </c>
    </row>
    <row r="110" spans="1:36" x14ac:dyDescent="0.35">
      <c r="A110" s="4">
        <v>53063010305</v>
      </c>
      <c r="B110" s="17">
        <v>0</v>
      </c>
      <c r="C110" s="6" t="s">
        <v>2</v>
      </c>
      <c r="D110" s="7">
        <v>0</v>
      </c>
      <c r="E110" s="4" t="s">
        <v>14</v>
      </c>
      <c r="F110" s="4">
        <v>2256</v>
      </c>
      <c r="G110" s="4">
        <v>85485</v>
      </c>
      <c r="H110" s="4" t="s">
        <v>3</v>
      </c>
      <c r="I110" s="4">
        <v>194.6</v>
      </c>
      <c r="J110" s="4">
        <v>284.89999999999998</v>
      </c>
      <c r="K110" s="4">
        <v>221.7</v>
      </c>
      <c r="L110" s="4">
        <v>142.1</v>
      </c>
      <c r="M110" s="4">
        <v>163.30000000000001</v>
      </c>
      <c r="N110" s="4">
        <v>201.32</v>
      </c>
      <c r="O110" s="4">
        <v>2.5</v>
      </c>
      <c r="P110" s="4">
        <v>1.8</v>
      </c>
      <c r="Q110" s="4">
        <v>1.3</v>
      </c>
      <c r="R110" s="4">
        <v>1.2</v>
      </c>
      <c r="S110" s="4">
        <v>1.64</v>
      </c>
      <c r="T110" s="4">
        <v>2010</v>
      </c>
      <c r="U110" s="4">
        <v>2047</v>
      </c>
      <c r="V110" s="4">
        <v>2045</v>
      </c>
      <c r="W110" s="4">
        <v>1064</v>
      </c>
      <c r="X110" s="4">
        <v>1064</v>
      </c>
      <c r="Y110" s="4">
        <v>1.4</v>
      </c>
      <c r="Z110" s="4" t="s">
        <v>2</v>
      </c>
      <c r="AA110" s="4">
        <v>2021</v>
      </c>
      <c r="AB110" s="4">
        <v>2</v>
      </c>
      <c r="AC110" s="4">
        <v>2</v>
      </c>
      <c r="AD110" s="4">
        <v>3</v>
      </c>
      <c r="AE110" s="4">
        <v>2</v>
      </c>
      <c r="AF110" s="4">
        <v>0</v>
      </c>
      <c r="AG110" s="4">
        <v>5</v>
      </c>
      <c r="AH110" s="4">
        <v>2021</v>
      </c>
      <c r="AI110" s="4" t="s">
        <v>181</v>
      </c>
      <c r="AJ110" s="4" t="s">
        <v>180</v>
      </c>
    </row>
    <row r="111" spans="1:36" x14ac:dyDescent="0.35">
      <c r="A111" s="4">
        <v>53063005000</v>
      </c>
      <c r="B111" s="17">
        <v>0</v>
      </c>
      <c r="C111" s="6" t="s">
        <v>2</v>
      </c>
      <c r="D111" s="7">
        <v>0</v>
      </c>
      <c r="E111" s="4" t="s">
        <v>14</v>
      </c>
      <c r="F111" s="4">
        <v>2202</v>
      </c>
      <c r="G111" s="4">
        <v>55111</v>
      </c>
      <c r="H111" s="4" t="s">
        <v>31</v>
      </c>
      <c r="I111" s="4">
        <v>69.400000000000006</v>
      </c>
      <c r="J111" s="4">
        <v>202.7</v>
      </c>
      <c r="K111" s="4">
        <v>46.7</v>
      </c>
      <c r="L111" s="4">
        <v>395</v>
      </c>
      <c r="M111" s="4">
        <v>194.3</v>
      </c>
      <c r="N111" s="4">
        <v>181.62</v>
      </c>
      <c r="O111" s="4">
        <v>1.5</v>
      </c>
      <c r="P111" s="4">
        <v>1.4</v>
      </c>
      <c r="Q111" s="4">
        <v>1.2</v>
      </c>
      <c r="R111" s="4">
        <v>1</v>
      </c>
      <c r="S111" s="4">
        <v>1.3</v>
      </c>
      <c r="T111" s="4">
        <v>2132</v>
      </c>
      <c r="U111" s="4">
        <v>2157</v>
      </c>
      <c r="V111" s="4">
        <v>2195</v>
      </c>
      <c r="W111" s="4">
        <v>1553</v>
      </c>
      <c r="X111" s="4">
        <v>1553</v>
      </c>
      <c r="Y111" s="4">
        <v>1.4</v>
      </c>
      <c r="Z111" s="4" t="s">
        <v>2</v>
      </c>
      <c r="AA111" s="4">
        <v>2021</v>
      </c>
      <c r="AB111" s="4">
        <v>4</v>
      </c>
      <c r="AC111" s="4">
        <v>4</v>
      </c>
      <c r="AD111" s="4">
        <v>7</v>
      </c>
      <c r="AE111" s="4">
        <v>4</v>
      </c>
      <c r="AF111" s="4">
        <v>0</v>
      </c>
      <c r="AG111" s="4">
        <v>11</v>
      </c>
      <c r="AH111" s="4">
        <v>2021</v>
      </c>
      <c r="AI111" s="4" t="s">
        <v>179</v>
      </c>
      <c r="AJ111" s="4" t="s">
        <v>178</v>
      </c>
    </row>
    <row r="112" spans="1:36" x14ac:dyDescent="0.35">
      <c r="A112" s="4">
        <v>53063012600</v>
      </c>
      <c r="B112" s="17">
        <v>0</v>
      </c>
      <c r="C112" s="6" t="s">
        <v>2</v>
      </c>
      <c r="D112" s="7">
        <v>0</v>
      </c>
      <c r="E112" s="4" t="s">
        <v>14</v>
      </c>
      <c r="F112" s="4">
        <v>704</v>
      </c>
      <c r="G112" s="4">
        <v>61277</v>
      </c>
      <c r="H112" s="4" t="s">
        <v>23</v>
      </c>
      <c r="I112" s="4">
        <v>235.1</v>
      </c>
      <c r="J112" s="4">
        <v>89.1</v>
      </c>
      <c r="K112" s="4">
        <v>108.5</v>
      </c>
      <c r="L112" s="4">
        <v>85.3</v>
      </c>
      <c r="M112" s="4">
        <v>157.69999999999999</v>
      </c>
      <c r="N112" s="4">
        <v>135.13999999999999</v>
      </c>
      <c r="O112" s="4">
        <v>1.1000000000000001</v>
      </c>
      <c r="P112" s="4">
        <v>1.4</v>
      </c>
      <c r="Q112" s="4">
        <v>1</v>
      </c>
      <c r="R112" s="4">
        <v>2.6</v>
      </c>
      <c r="S112" s="4">
        <v>1.5</v>
      </c>
      <c r="T112" s="4">
        <v>668</v>
      </c>
      <c r="U112" s="4">
        <v>667</v>
      </c>
      <c r="V112" s="4">
        <v>681</v>
      </c>
      <c r="W112" s="4">
        <v>680</v>
      </c>
      <c r="X112" s="4">
        <v>680</v>
      </c>
      <c r="Y112" s="4">
        <v>1.4</v>
      </c>
      <c r="Z112" s="4" t="s">
        <v>2</v>
      </c>
      <c r="AA112" s="4">
        <v>2021</v>
      </c>
      <c r="AB112" s="4">
        <v>5</v>
      </c>
      <c r="AC112" s="4">
        <v>5</v>
      </c>
      <c r="AD112" s="4">
        <v>2</v>
      </c>
      <c r="AE112" s="4">
        <v>5</v>
      </c>
      <c r="AF112" s="4">
        <v>0</v>
      </c>
      <c r="AG112" s="4">
        <v>7</v>
      </c>
      <c r="AH112" s="4">
        <v>2021</v>
      </c>
      <c r="AI112" s="4" t="s">
        <v>177</v>
      </c>
      <c r="AJ112" s="4" t="s">
        <v>176</v>
      </c>
    </row>
    <row r="113" spans="1:36" x14ac:dyDescent="0.35">
      <c r="A113" s="4">
        <v>53063011300</v>
      </c>
      <c r="B113" s="17">
        <v>0</v>
      </c>
      <c r="C113" s="6" t="s">
        <v>2</v>
      </c>
      <c r="D113" s="7">
        <v>0</v>
      </c>
      <c r="E113" s="4" t="s">
        <v>14</v>
      </c>
      <c r="F113" s="4">
        <v>3774</v>
      </c>
      <c r="G113" s="4">
        <v>80074</v>
      </c>
      <c r="H113" s="4" t="s">
        <v>31</v>
      </c>
      <c r="I113" s="4">
        <v>212.3</v>
      </c>
      <c r="J113" s="4">
        <v>70.7</v>
      </c>
      <c r="K113" s="4">
        <v>192.7</v>
      </c>
      <c r="L113" s="4">
        <v>143.4</v>
      </c>
      <c r="M113" s="4">
        <v>156.69999999999999</v>
      </c>
      <c r="N113" s="4">
        <v>155.16</v>
      </c>
      <c r="O113" s="4">
        <v>1.3</v>
      </c>
      <c r="P113" s="4">
        <v>2</v>
      </c>
      <c r="Q113" s="4">
        <v>2.2999999999999998</v>
      </c>
      <c r="R113" s="4">
        <v>1</v>
      </c>
      <c r="S113" s="4">
        <v>1.78</v>
      </c>
      <c r="T113" s="4">
        <v>3505</v>
      </c>
      <c r="U113" s="4">
        <v>3543</v>
      </c>
      <c r="V113" s="4">
        <v>3633</v>
      </c>
      <c r="W113" s="4">
        <v>3624</v>
      </c>
      <c r="X113" s="4">
        <v>3624</v>
      </c>
      <c r="Y113" s="4">
        <v>2.2999999999999998</v>
      </c>
      <c r="Z113" s="4" t="s">
        <v>2</v>
      </c>
      <c r="AA113" s="4">
        <v>2021</v>
      </c>
      <c r="AB113" s="4">
        <v>3</v>
      </c>
      <c r="AC113" s="4">
        <v>3</v>
      </c>
      <c r="AD113" s="4">
        <v>2</v>
      </c>
      <c r="AE113" s="4">
        <v>3</v>
      </c>
      <c r="AF113" s="4">
        <v>0</v>
      </c>
      <c r="AG113" s="4">
        <v>5</v>
      </c>
      <c r="AH113" s="4">
        <v>2021</v>
      </c>
      <c r="AI113" s="4" t="s">
        <v>175</v>
      </c>
      <c r="AJ113" s="4" t="s">
        <v>174</v>
      </c>
    </row>
    <row r="114" spans="1:36" x14ac:dyDescent="0.35">
      <c r="A114" s="4">
        <v>53063013700</v>
      </c>
      <c r="B114" s="17">
        <v>0</v>
      </c>
      <c r="C114" s="6" t="s">
        <v>2</v>
      </c>
      <c r="D114" s="7">
        <v>0</v>
      </c>
      <c r="E114" s="4" t="s">
        <v>14</v>
      </c>
      <c r="F114" s="4">
        <v>1922</v>
      </c>
      <c r="G114" s="4">
        <v>60500</v>
      </c>
      <c r="H114" s="4" t="s">
        <v>31</v>
      </c>
      <c r="I114" s="4">
        <v>230.9</v>
      </c>
      <c r="J114" s="4">
        <v>120.2</v>
      </c>
      <c r="K114" s="4">
        <v>139.30000000000001</v>
      </c>
      <c r="L114" s="4">
        <v>231.5</v>
      </c>
      <c r="M114" s="4">
        <v>266.8</v>
      </c>
      <c r="N114" s="4">
        <v>197.74</v>
      </c>
      <c r="O114" s="4">
        <v>1</v>
      </c>
      <c r="P114" s="4">
        <v>1.1000000000000001</v>
      </c>
      <c r="Q114" s="4">
        <v>1</v>
      </c>
      <c r="R114" s="4">
        <v>1.4</v>
      </c>
      <c r="S114" s="4">
        <v>1.1200000000000001</v>
      </c>
      <c r="T114" s="4">
        <v>1744</v>
      </c>
      <c r="U114" s="4">
        <v>1767</v>
      </c>
      <c r="V114" s="4">
        <v>1804</v>
      </c>
      <c r="W114" s="4">
        <v>512</v>
      </c>
      <c r="X114" s="4">
        <v>512</v>
      </c>
      <c r="Y114" s="4">
        <v>1.1000000000000001</v>
      </c>
      <c r="Z114" s="4" t="s">
        <v>2</v>
      </c>
      <c r="AA114" s="4">
        <v>2021</v>
      </c>
      <c r="AB114" s="4">
        <v>5</v>
      </c>
      <c r="AC114" s="4">
        <v>5</v>
      </c>
      <c r="AD114" s="4">
        <v>3</v>
      </c>
      <c r="AE114" s="4">
        <v>5</v>
      </c>
      <c r="AF114" s="4">
        <v>0</v>
      </c>
      <c r="AG114" s="4">
        <v>8</v>
      </c>
      <c r="AH114" s="4">
        <v>2021</v>
      </c>
      <c r="AI114" s="4" t="s">
        <v>173</v>
      </c>
      <c r="AJ114" s="4" t="s">
        <v>172</v>
      </c>
    </row>
    <row r="115" spans="1:36" x14ac:dyDescent="0.35">
      <c r="A115" s="4">
        <v>53063013900</v>
      </c>
      <c r="B115" s="17">
        <v>0</v>
      </c>
      <c r="C115" s="6" t="s">
        <v>2</v>
      </c>
      <c r="D115" s="7">
        <v>0</v>
      </c>
      <c r="E115" s="4" t="s">
        <v>14</v>
      </c>
      <c r="F115" s="4">
        <v>2128</v>
      </c>
      <c r="G115" s="4">
        <v>60591</v>
      </c>
      <c r="H115" s="4" t="s">
        <v>3</v>
      </c>
      <c r="I115" s="4">
        <v>144.80000000000001</v>
      </c>
      <c r="J115" s="4">
        <v>212.3</v>
      </c>
      <c r="K115" s="4">
        <v>142.1</v>
      </c>
      <c r="L115" s="4">
        <v>153.4</v>
      </c>
      <c r="M115" s="4">
        <v>89.1</v>
      </c>
      <c r="N115" s="4">
        <v>148.34</v>
      </c>
      <c r="O115" s="4">
        <v>1.5</v>
      </c>
      <c r="P115" s="4">
        <v>1.2</v>
      </c>
      <c r="Q115" s="4">
        <v>1</v>
      </c>
      <c r="R115" s="4">
        <v>1.3</v>
      </c>
      <c r="S115" s="4">
        <v>1.22</v>
      </c>
      <c r="T115" s="4">
        <v>2106</v>
      </c>
      <c r="U115" s="4">
        <v>2098</v>
      </c>
      <c r="V115" s="4">
        <v>2111</v>
      </c>
      <c r="W115" s="4">
        <v>2106</v>
      </c>
      <c r="X115" s="4">
        <v>2106</v>
      </c>
      <c r="Y115" s="4">
        <v>1.1000000000000001</v>
      </c>
      <c r="Z115" s="4" t="s">
        <v>2</v>
      </c>
      <c r="AA115" s="4">
        <v>2021</v>
      </c>
      <c r="AB115" s="4">
        <v>1</v>
      </c>
      <c r="AC115" s="4">
        <v>1</v>
      </c>
      <c r="AD115" s="4">
        <v>2</v>
      </c>
      <c r="AE115" s="4">
        <v>5</v>
      </c>
      <c r="AF115" s="4">
        <v>0</v>
      </c>
      <c r="AG115" s="4">
        <v>7</v>
      </c>
      <c r="AH115" s="4">
        <v>2021</v>
      </c>
      <c r="AI115" s="4" t="s">
        <v>171</v>
      </c>
      <c r="AJ115" s="4" t="s">
        <v>170</v>
      </c>
    </row>
    <row r="116" spans="1:36" x14ac:dyDescent="0.35">
      <c r="A116" s="4">
        <v>53063000700</v>
      </c>
      <c r="B116" s="17">
        <v>0</v>
      </c>
      <c r="C116" s="6" t="s">
        <v>2</v>
      </c>
      <c r="D116" s="7">
        <v>0</v>
      </c>
      <c r="E116" s="4" t="s">
        <v>14</v>
      </c>
      <c r="F116" s="4">
        <v>2278</v>
      </c>
      <c r="G116" s="4">
        <v>46124</v>
      </c>
      <c r="H116" s="4" t="s">
        <v>23</v>
      </c>
      <c r="I116" s="4">
        <v>145.69999999999999</v>
      </c>
      <c r="J116" s="4">
        <v>235.3</v>
      </c>
      <c r="K116" s="4">
        <v>118.6</v>
      </c>
      <c r="L116" s="4">
        <v>155</v>
      </c>
      <c r="M116" s="4">
        <v>207.2</v>
      </c>
      <c r="N116" s="4">
        <v>172.36</v>
      </c>
      <c r="O116" s="4">
        <v>1.2</v>
      </c>
      <c r="P116" s="4">
        <v>1.1000000000000001</v>
      </c>
      <c r="Q116" s="4">
        <v>1.8</v>
      </c>
      <c r="R116" s="4">
        <v>1.1000000000000001</v>
      </c>
      <c r="S116" s="4">
        <v>1.28</v>
      </c>
      <c r="T116" s="4">
        <v>2270</v>
      </c>
      <c r="U116" s="4">
        <v>2270</v>
      </c>
      <c r="V116" s="4">
        <v>2272</v>
      </c>
      <c r="W116" s="4">
        <v>2256</v>
      </c>
      <c r="X116" s="4">
        <v>2256</v>
      </c>
      <c r="Y116" s="4">
        <v>1.2</v>
      </c>
      <c r="Z116" s="4" t="s">
        <v>2</v>
      </c>
      <c r="AA116" s="4">
        <v>2021</v>
      </c>
      <c r="AB116" s="4">
        <v>8</v>
      </c>
      <c r="AC116" s="4">
        <v>8</v>
      </c>
      <c r="AD116" s="4">
        <v>6</v>
      </c>
      <c r="AE116" s="4">
        <v>7</v>
      </c>
      <c r="AF116" s="4">
        <v>0</v>
      </c>
      <c r="AG116" s="4">
        <v>13</v>
      </c>
      <c r="AH116" s="4">
        <v>2021</v>
      </c>
      <c r="AI116" s="4" t="s">
        <v>169</v>
      </c>
      <c r="AJ116" s="4" t="s">
        <v>168</v>
      </c>
    </row>
    <row r="117" spans="1:36" x14ac:dyDescent="0.35">
      <c r="A117" s="4">
        <v>53063012802</v>
      </c>
      <c r="B117" s="17">
        <v>0</v>
      </c>
      <c r="C117" s="6" t="s">
        <v>2</v>
      </c>
      <c r="D117" s="7">
        <v>0</v>
      </c>
      <c r="E117" s="4" t="s">
        <v>14</v>
      </c>
      <c r="F117" s="4">
        <v>899</v>
      </c>
      <c r="G117" s="4">
        <v>62206</v>
      </c>
      <c r="H117" s="4" t="s">
        <v>31</v>
      </c>
      <c r="I117" s="4">
        <v>19</v>
      </c>
      <c r="J117" s="4">
        <v>167.6</v>
      </c>
      <c r="K117" s="4">
        <v>159.19999999999999</v>
      </c>
      <c r="L117" s="4">
        <v>112.7</v>
      </c>
      <c r="M117" s="4">
        <v>454.8</v>
      </c>
      <c r="N117" s="4">
        <v>182.66</v>
      </c>
      <c r="O117" s="4">
        <v>1</v>
      </c>
      <c r="P117" s="4">
        <v>2.2000000000000002</v>
      </c>
      <c r="Q117" s="4">
        <v>1</v>
      </c>
      <c r="R117" s="4">
        <v>1.7</v>
      </c>
      <c r="S117" s="4">
        <v>1.42</v>
      </c>
      <c r="T117" s="4">
        <v>888</v>
      </c>
      <c r="U117" s="4">
        <v>890</v>
      </c>
      <c r="V117" s="4">
        <v>890</v>
      </c>
      <c r="W117" s="4">
        <v>855</v>
      </c>
      <c r="X117" s="4">
        <v>855</v>
      </c>
      <c r="Y117" s="4">
        <v>1.2</v>
      </c>
      <c r="Z117" s="4" t="s">
        <v>2</v>
      </c>
      <c r="AA117" s="4">
        <v>2021</v>
      </c>
      <c r="AB117" s="4">
        <v>2</v>
      </c>
      <c r="AC117" s="4">
        <v>2</v>
      </c>
      <c r="AD117" s="4">
        <v>3</v>
      </c>
      <c r="AE117" s="4">
        <v>1</v>
      </c>
      <c r="AF117" s="4">
        <v>0</v>
      </c>
      <c r="AG117" s="4">
        <v>4</v>
      </c>
      <c r="AH117" s="4">
        <v>2021</v>
      </c>
      <c r="AI117" s="4" t="s">
        <v>167</v>
      </c>
      <c r="AJ117" s="4" t="s">
        <v>166</v>
      </c>
    </row>
    <row r="118" spans="1:36" x14ac:dyDescent="0.35">
      <c r="A118" s="4">
        <v>53063011400</v>
      </c>
      <c r="B118" s="17">
        <v>0</v>
      </c>
      <c r="C118" s="6" t="s">
        <v>2</v>
      </c>
      <c r="D118" s="7">
        <v>0</v>
      </c>
      <c r="E118" s="4" t="s">
        <v>14</v>
      </c>
      <c r="F118" s="4">
        <v>3130</v>
      </c>
      <c r="G118" s="4">
        <v>48750</v>
      </c>
      <c r="H118" s="4" t="s">
        <v>31</v>
      </c>
      <c r="I118" s="4">
        <v>235.6</v>
      </c>
      <c r="J118" s="4">
        <v>198.8</v>
      </c>
      <c r="K118" s="4">
        <v>101.9</v>
      </c>
      <c r="L118" s="4">
        <v>120.3</v>
      </c>
      <c r="M118" s="4">
        <v>169.4</v>
      </c>
      <c r="N118" s="4">
        <v>165.2</v>
      </c>
      <c r="O118" s="4">
        <v>1.2</v>
      </c>
      <c r="P118" s="4">
        <v>1.1000000000000001</v>
      </c>
      <c r="Q118" s="4">
        <v>1.4</v>
      </c>
      <c r="R118" s="4">
        <v>1.5</v>
      </c>
      <c r="S118" s="4">
        <v>1.3</v>
      </c>
      <c r="T118" s="4">
        <v>2889</v>
      </c>
      <c r="U118" s="4">
        <v>2893</v>
      </c>
      <c r="V118" s="4">
        <v>2929</v>
      </c>
      <c r="W118" s="4">
        <v>2885</v>
      </c>
      <c r="X118" s="4">
        <v>2885</v>
      </c>
      <c r="Y118" s="4">
        <v>1.3</v>
      </c>
      <c r="Z118" s="4" t="s">
        <v>2</v>
      </c>
      <c r="AA118" s="4">
        <v>2021</v>
      </c>
      <c r="AB118" s="4">
        <v>6</v>
      </c>
      <c r="AC118" s="4">
        <v>6</v>
      </c>
      <c r="AD118" s="4">
        <v>6</v>
      </c>
      <c r="AE118" s="4">
        <v>6</v>
      </c>
      <c r="AF118" s="4">
        <v>0</v>
      </c>
      <c r="AG118" s="4">
        <v>12</v>
      </c>
      <c r="AH118" s="4">
        <v>2021</v>
      </c>
      <c r="AI118" s="4" t="s">
        <v>165</v>
      </c>
      <c r="AJ118" s="4" t="s">
        <v>164</v>
      </c>
    </row>
    <row r="119" spans="1:36" x14ac:dyDescent="0.35">
      <c r="A119" s="4">
        <v>53063010601</v>
      </c>
      <c r="B119" s="17">
        <v>0</v>
      </c>
      <c r="C119" s="6" t="s">
        <v>2</v>
      </c>
      <c r="D119" s="7">
        <v>0</v>
      </c>
      <c r="E119" s="4" t="s">
        <v>14</v>
      </c>
      <c r="F119" s="4">
        <v>1556</v>
      </c>
      <c r="G119" s="4">
        <v>69598</v>
      </c>
      <c r="H119" s="4" t="s">
        <v>31</v>
      </c>
      <c r="I119" s="4">
        <v>167.1</v>
      </c>
      <c r="J119" s="4">
        <v>167.1</v>
      </c>
      <c r="K119" s="4">
        <v>280.10000000000002</v>
      </c>
      <c r="L119" s="4">
        <v>265.89999999999998</v>
      </c>
      <c r="M119" s="4">
        <v>68.900000000000006</v>
      </c>
      <c r="N119" s="4">
        <v>189.82</v>
      </c>
      <c r="O119" s="4">
        <v>1.6</v>
      </c>
      <c r="P119" s="4">
        <v>1.4</v>
      </c>
      <c r="Q119" s="4">
        <v>1</v>
      </c>
      <c r="R119" s="4">
        <v>1</v>
      </c>
      <c r="S119" s="4">
        <v>1.24</v>
      </c>
      <c r="T119" s="4">
        <v>1495</v>
      </c>
      <c r="U119" s="4">
        <v>1509</v>
      </c>
      <c r="V119" s="4">
        <v>1531</v>
      </c>
      <c r="W119" s="4">
        <v>1529</v>
      </c>
      <c r="X119" s="4">
        <v>1529</v>
      </c>
      <c r="Y119" s="4">
        <v>1.2</v>
      </c>
      <c r="Z119" s="4" t="s">
        <v>2</v>
      </c>
      <c r="AA119" s="4">
        <v>2021</v>
      </c>
      <c r="AB119" s="4">
        <v>4</v>
      </c>
      <c r="AC119" s="4">
        <v>4</v>
      </c>
      <c r="AD119" s="4">
        <v>6</v>
      </c>
      <c r="AE119" s="4">
        <v>1</v>
      </c>
      <c r="AF119" s="4">
        <v>0</v>
      </c>
      <c r="AG119" s="4">
        <v>7</v>
      </c>
      <c r="AH119" s="4">
        <v>2021</v>
      </c>
      <c r="AI119" s="4" t="s">
        <v>163</v>
      </c>
      <c r="AJ119" s="4" t="s">
        <v>162</v>
      </c>
    </row>
    <row r="120" spans="1:36" x14ac:dyDescent="0.35">
      <c r="A120" s="4">
        <v>53063013500</v>
      </c>
      <c r="B120" s="17">
        <v>0</v>
      </c>
      <c r="C120" s="6" t="s">
        <v>2</v>
      </c>
      <c r="D120" s="7">
        <v>0</v>
      </c>
      <c r="E120" s="4" t="s">
        <v>14</v>
      </c>
      <c r="F120" s="4">
        <v>1981</v>
      </c>
      <c r="G120" s="4">
        <v>97028</v>
      </c>
      <c r="H120" s="4" t="s">
        <v>31</v>
      </c>
      <c r="I120" s="4">
        <v>167.3</v>
      </c>
      <c r="J120" s="4">
        <v>507.2</v>
      </c>
      <c r="K120" s="4">
        <v>175</v>
      </c>
      <c r="L120" s="4">
        <v>137.1</v>
      </c>
      <c r="M120" s="4">
        <v>96.6</v>
      </c>
      <c r="N120" s="4">
        <v>216.64</v>
      </c>
      <c r="O120" s="4">
        <v>1.1000000000000001</v>
      </c>
      <c r="P120" s="4">
        <v>1.3</v>
      </c>
      <c r="Q120" s="4">
        <v>1.8</v>
      </c>
      <c r="R120" s="4">
        <v>1</v>
      </c>
      <c r="S120" s="4">
        <v>1.28</v>
      </c>
      <c r="T120" s="4">
        <v>1760</v>
      </c>
      <c r="U120" s="4">
        <v>1828</v>
      </c>
      <c r="V120" s="4">
        <v>1887</v>
      </c>
      <c r="W120" s="4">
        <v>1739</v>
      </c>
      <c r="X120" s="4">
        <v>1739</v>
      </c>
      <c r="Y120" s="4">
        <v>1.2</v>
      </c>
      <c r="Z120" s="4" t="s">
        <v>2</v>
      </c>
      <c r="AA120" s="4">
        <v>2021</v>
      </c>
      <c r="AB120" s="4">
        <v>1</v>
      </c>
      <c r="AC120" s="4">
        <v>1</v>
      </c>
      <c r="AD120" s="4">
        <v>2</v>
      </c>
      <c r="AE120" s="4">
        <v>3</v>
      </c>
      <c r="AF120" s="4">
        <v>0</v>
      </c>
      <c r="AG120" s="4">
        <v>5</v>
      </c>
      <c r="AH120" s="4">
        <v>2021</v>
      </c>
      <c r="AI120" s="4" t="s">
        <v>161</v>
      </c>
      <c r="AJ120" s="4" t="s">
        <v>160</v>
      </c>
    </row>
    <row r="121" spans="1:36" x14ac:dyDescent="0.35">
      <c r="A121" s="4">
        <v>53063012100</v>
      </c>
      <c r="B121" s="17">
        <v>0</v>
      </c>
      <c r="C121" s="6" t="s">
        <v>2</v>
      </c>
      <c r="D121" s="7">
        <v>0</v>
      </c>
      <c r="E121" s="4" t="s">
        <v>14</v>
      </c>
      <c r="F121" s="4">
        <v>1527</v>
      </c>
      <c r="G121" s="4">
        <v>46725</v>
      </c>
      <c r="H121" s="4" t="s">
        <v>23</v>
      </c>
      <c r="I121" s="4">
        <v>207.1</v>
      </c>
      <c r="J121" s="4">
        <v>281.7</v>
      </c>
      <c r="K121" s="4">
        <v>39.700000000000003</v>
      </c>
      <c r="L121" s="4">
        <v>85.6</v>
      </c>
      <c r="M121" s="4">
        <v>32.1</v>
      </c>
      <c r="N121" s="4">
        <v>129.24</v>
      </c>
      <c r="O121" s="4">
        <v>1.2</v>
      </c>
      <c r="P121" s="4">
        <v>1</v>
      </c>
      <c r="Q121" s="4">
        <v>1</v>
      </c>
      <c r="R121" s="4">
        <v>1.5</v>
      </c>
      <c r="S121" s="4">
        <v>1.1599999999999999</v>
      </c>
      <c r="T121" s="4">
        <v>1492</v>
      </c>
      <c r="U121" s="4">
        <v>1500</v>
      </c>
      <c r="V121" s="4">
        <v>1510</v>
      </c>
      <c r="W121" s="4">
        <v>1504</v>
      </c>
      <c r="X121" s="4">
        <v>1504</v>
      </c>
      <c r="Y121" s="4">
        <v>1.1000000000000001</v>
      </c>
      <c r="Z121" s="4" t="s">
        <v>2</v>
      </c>
      <c r="AA121" s="4">
        <v>2021</v>
      </c>
      <c r="AB121" s="4">
        <v>7</v>
      </c>
      <c r="AC121" s="4">
        <v>7</v>
      </c>
      <c r="AD121" s="4">
        <v>2</v>
      </c>
      <c r="AE121" s="4">
        <v>6</v>
      </c>
      <c r="AF121" s="4">
        <v>0</v>
      </c>
      <c r="AG121" s="4">
        <v>8</v>
      </c>
      <c r="AH121" s="4">
        <v>2021</v>
      </c>
      <c r="AI121" s="4" t="s">
        <v>159</v>
      </c>
      <c r="AJ121" s="4" t="s">
        <v>158</v>
      </c>
    </row>
    <row r="122" spans="1:36" x14ac:dyDescent="0.35">
      <c r="A122" s="4">
        <v>53063012902</v>
      </c>
      <c r="B122" s="17">
        <v>0</v>
      </c>
      <c r="C122" s="6" t="s">
        <v>2</v>
      </c>
      <c r="D122" s="7">
        <v>0</v>
      </c>
      <c r="E122" s="4" t="s">
        <v>14</v>
      </c>
      <c r="G122" s="4">
        <v>56469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 t="s">
        <v>2</v>
      </c>
      <c r="AA122" s="4">
        <v>2021</v>
      </c>
      <c r="AB122" s="4">
        <v>4</v>
      </c>
      <c r="AC122" s="4">
        <v>4</v>
      </c>
      <c r="AD122" s="4">
        <v>2</v>
      </c>
      <c r="AE122" s="4">
        <v>6</v>
      </c>
      <c r="AF122" s="4">
        <v>0</v>
      </c>
      <c r="AG122" s="4">
        <v>8</v>
      </c>
      <c r="AH122" s="4">
        <v>2021</v>
      </c>
      <c r="AI122" s="4" t="s">
        <v>157</v>
      </c>
      <c r="AJ122" s="4" t="s">
        <v>156</v>
      </c>
    </row>
    <row r="123" spans="1:36" x14ac:dyDescent="0.35">
      <c r="A123" s="4">
        <v>53065950600</v>
      </c>
      <c r="B123" s="17">
        <v>0</v>
      </c>
      <c r="C123" s="6" t="s">
        <v>2</v>
      </c>
      <c r="D123" s="7">
        <v>0</v>
      </c>
      <c r="E123" s="4" t="s">
        <v>28</v>
      </c>
      <c r="F123" s="4">
        <v>1697</v>
      </c>
      <c r="G123" s="4">
        <v>57004</v>
      </c>
      <c r="H123" s="4" t="s">
        <v>3</v>
      </c>
      <c r="I123" s="4">
        <v>398.1</v>
      </c>
      <c r="J123" s="4">
        <v>235.3</v>
      </c>
      <c r="K123" s="4">
        <v>339.4</v>
      </c>
      <c r="L123" s="4">
        <v>154.9</v>
      </c>
      <c r="M123" s="4">
        <v>204</v>
      </c>
      <c r="N123" s="4">
        <v>266.33999999999997</v>
      </c>
      <c r="O123" s="4">
        <v>7.6</v>
      </c>
      <c r="P123" s="4">
        <v>3</v>
      </c>
      <c r="Q123" s="4">
        <v>3.6</v>
      </c>
      <c r="R123" s="4">
        <v>3.2</v>
      </c>
      <c r="S123" s="4">
        <v>4.22</v>
      </c>
      <c r="T123" s="4">
        <v>1649</v>
      </c>
      <c r="U123" s="4">
        <v>1632</v>
      </c>
      <c r="V123" s="4">
        <v>1666</v>
      </c>
      <c r="W123" s="4">
        <v>1657</v>
      </c>
      <c r="X123" s="4">
        <v>1657</v>
      </c>
      <c r="Y123" s="4">
        <v>3.7</v>
      </c>
      <c r="Z123" s="4" t="s">
        <v>2</v>
      </c>
      <c r="AA123" s="4">
        <v>2021</v>
      </c>
      <c r="AB123" s="4">
        <v>3</v>
      </c>
      <c r="AC123" s="4">
        <v>3</v>
      </c>
      <c r="AD123" s="4">
        <v>8</v>
      </c>
      <c r="AE123" s="4">
        <v>3</v>
      </c>
      <c r="AF123" s="4">
        <v>1</v>
      </c>
      <c r="AG123" s="4">
        <v>11</v>
      </c>
      <c r="AH123" s="4">
        <v>2021</v>
      </c>
      <c r="AI123" s="4" t="s">
        <v>153</v>
      </c>
      <c r="AJ123" s="4" t="s">
        <v>152</v>
      </c>
    </row>
    <row r="124" spans="1:36" x14ac:dyDescent="0.35">
      <c r="A124" s="4">
        <v>53063011500</v>
      </c>
      <c r="B124" s="17">
        <v>0</v>
      </c>
      <c r="C124" s="6" t="s">
        <v>2</v>
      </c>
      <c r="D124" s="7">
        <v>0</v>
      </c>
      <c r="E124" s="4" t="s">
        <v>14</v>
      </c>
      <c r="F124" s="4">
        <v>671</v>
      </c>
      <c r="G124" s="4">
        <v>60556</v>
      </c>
      <c r="H124" s="4" t="s">
        <v>23</v>
      </c>
      <c r="I124" s="4">
        <v>79.900000000000006</v>
      </c>
      <c r="J124" s="4">
        <v>176.9</v>
      </c>
      <c r="K124" s="4">
        <v>114.5</v>
      </c>
      <c r="L124" s="4">
        <v>27.5</v>
      </c>
      <c r="M124" s="4">
        <v>27.5</v>
      </c>
      <c r="N124" s="4">
        <v>85.26</v>
      </c>
      <c r="O124" s="4">
        <v>1</v>
      </c>
      <c r="P124" s="4">
        <v>2</v>
      </c>
      <c r="Q124" s="4">
        <v>1.4</v>
      </c>
      <c r="R124" s="4">
        <v>1</v>
      </c>
      <c r="S124" s="4">
        <v>1.28</v>
      </c>
      <c r="T124" s="4">
        <v>656</v>
      </c>
      <c r="U124" s="4">
        <v>657</v>
      </c>
      <c r="V124" s="4">
        <v>667</v>
      </c>
      <c r="W124" s="4">
        <v>666</v>
      </c>
      <c r="X124" s="4">
        <v>666</v>
      </c>
      <c r="Y124" s="4">
        <v>1</v>
      </c>
      <c r="Z124" s="4" t="s">
        <v>2</v>
      </c>
      <c r="AA124" s="4">
        <v>2021</v>
      </c>
      <c r="AB124" s="4">
        <v>8</v>
      </c>
      <c r="AC124" s="4">
        <v>8</v>
      </c>
      <c r="AD124" s="4">
        <v>8</v>
      </c>
      <c r="AE124" s="4">
        <v>7</v>
      </c>
      <c r="AF124" s="4">
        <v>1</v>
      </c>
      <c r="AG124" s="4">
        <v>15</v>
      </c>
      <c r="AH124" s="4">
        <v>2021</v>
      </c>
      <c r="AI124" s="4" t="s">
        <v>149</v>
      </c>
      <c r="AJ124" s="4" t="s">
        <v>148</v>
      </c>
    </row>
    <row r="125" spans="1:36" x14ac:dyDescent="0.35">
      <c r="A125" s="4">
        <v>53075000100</v>
      </c>
      <c r="B125" s="17">
        <v>0</v>
      </c>
      <c r="C125" s="6" t="s">
        <v>2</v>
      </c>
      <c r="D125" s="7">
        <v>0</v>
      </c>
      <c r="E125" s="4" t="s">
        <v>117</v>
      </c>
      <c r="F125" s="4">
        <v>1644</v>
      </c>
      <c r="G125" s="4">
        <v>14023</v>
      </c>
      <c r="H125" s="4" t="s">
        <v>20</v>
      </c>
      <c r="I125" s="4">
        <v>160.19999999999999</v>
      </c>
      <c r="J125" s="4">
        <v>44.3</v>
      </c>
      <c r="K125" s="4">
        <v>121.5</v>
      </c>
      <c r="L125" s="4">
        <v>115.3</v>
      </c>
      <c r="M125" s="4">
        <v>215.1</v>
      </c>
      <c r="N125" s="4">
        <v>131.28</v>
      </c>
      <c r="O125" s="4">
        <v>1.3</v>
      </c>
      <c r="P125" s="4">
        <v>1.1000000000000001</v>
      </c>
      <c r="Q125" s="4">
        <v>1.1000000000000001</v>
      </c>
      <c r="R125" s="4">
        <v>1</v>
      </c>
      <c r="S125" s="4">
        <v>1.1599999999999999</v>
      </c>
      <c r="T125" s="4">
        <v>1620</v>
      </c>
      <c r="U125" s="4">
        <v>1589</v>
      </c>
      <c r="V125" s="4">
        <v>1622</v>
      </c>
      <c r="W125" s="4">
        <v>1609</v>
      </c>
      <c r="X125" s="4">
        <v>1609</v>
      </c>
      <c r="Y125" s="4">
        <v>1.3</v>
      </c>
      <c r="Z125" s="4" t="s">
        <v>2</v>
      </c>
      <c r="AA125" s="4">
        <v>2021</v>
      </c>
      <c r="AB125" s="4">
        <v>2</v>
      </c>
      <c r="AC125" s="4">
        <v>2</v>
      </c>
      <c r="AD125" s="4">
        <v>1</v>
      </c>
      <c r="AE125" s="4">
        <v>8</v>
      </c>
      <c r="AF125" s="4">
        <v>1</v>
      </c>
      <c r="AG125" s="4">
        <v>9</v>
      </c>
      <c r="AH125" s="4">
        <v>2021</v>
      </c>
      <c r="AI125" s="4" t="s">
        <v>143</v>
      </c>
      <c r="AJ125" s="4" t="s">
        <v>142</v>
      </c>
    </row>
    <row r="126" spans="1:36" x14ac:dyDescent="0.35">
      <c r="A126" s="4">
        <v>53063011900</v>
      </c>
      <c r="B126" s="17">
        <v>0</v>
      </c>
      <c r="C126" s="6" t="s">
        <v>2</v>
      </c>
      <c r="D126" s="7">
        <v>0</v>
      </c>
      <c r="E126" s="4" t="s">
        <v>14</v>
      </c>
      <c r="G126" s="4">
        <v>42277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 t="s">
        <v>2</v>
      </c>
      <c r="AA126" s="4">
        <v>2021</v>
      </c>
      <c r="AB126" s="4">
        <v>8</v>
      </c>
      <c r="AC126" s="4">
        <v>8</v>
      </c>
      <c r="AD126" s="4">
        <v>4</v>
      </c>
      <c r="AE126" s="4">
        <v>8</v>
      </c>
      <c r="AF126" s="4">
        <v>1</v>
      </c>
      <c r="AG126" s="4">
        <v>12</v>
      </c>
      <c r="AH126" s="4">
        <v>2021</v>
      </c>
      <c r="AI126" s="4" t="s">
        <v>133</v>
      </c>
      <c r="AJ126" s="4" t="s">
        <v>132</v>
      </c>
    </row>
    <row r="127" spans="1:36" x14ac:dyDescent="0.35">
      <c r="A127" s="4">
        <v>53063013201</v>
      </c>
      <c r="B127" s="17">
        <v>0</v>
      </c>
      <c r="C127" s="6" t="s">
        <v>2</v>
      </c>
      <c r="D127" s="7">
        <v>0</v>
      </c>
      <c r="E127" s="4" t="s">
        <v>14</v>
      </c>
      <c r="F127" s="4">
        <v>3450</v>
      </c>
      <c r="G127" s="4">
        <v>70417</v>
      </c>
      <c r="H127" s="4" t="s">
        <v>31</v>
      </c>
      <c r="I127" s="4">
        <v>205.1</v>
      </c>
      <c r="J127" s="4">
        <v>139.30000000000001</v>
      </c>
      <c r="K127" s="4">
        <v>183.5</v>
      </c>
      <c r="L127" s="4">
        <v>191.7</v>
      </c>
      <c r="M127" s="4">
        <v>174</v>
      </c>
      <c r="N127" s="4">
        <v>178.72</v>
      </c>
      <c r="O127" s="4">
        <v>1.1000000000000001</v>
      </c>
      <c r="P127" s="4">
        <v>1.5</v>
      </c>
      <c r="Q127" s="4">
        <v>1</v>
      </c>
      <c r="R127" s="4">
        <v>1.5</v>
      </c>
      <c r="S127" s="4">
        <v>1.22</v>
      </c>
      <c r="T127" s="4">
        <v>3314</v>
      </c>
      <c r="U127" s="4">
        <v>3340</v>
      </c>
      <c r="V127" s="4">
        <v>3307</v>
      </c>
      <c r="W127" s="4">
        <v>2467</v>
      </c>
      <c r="X127" s="4">
        <v>2467</v>
      </c>
      <c r="Y127" s="4">
        <v>1</v>
      </c>
      <c r="Z127" s="4" t="s">
        <v>2</v>
      </c>
      <c r="AA127" s="4">
        <v>2021</v>
      </c>
      <c r="AB127" s="4">
        <v>7</v>
      </c>
      <c r="AC127" s="4">
        <v>7</v>
      </c>
      <c r="AD127" s="4">
        <v>8</v>
      </c>
      <c r="AE127" s="4">
        <v>3</v>
      </c>
      <c r="AF127" s="4">
        <v>1</v>
      </c>
      <c r="AG127" s="4">
        <v>11</v>
      </c>
      <c r="AH127" s="4">
        <v>2021</v>
      </c>
      <c r="AI127" s="4" t="s">
        <v>127</v>
      </c>
      <c r="AJ127" s="4" t="s">
        <v>126</v>
      </c>
    </row>
    <row r="128" spans="1:36" x14ac:dyDescent="0.35">
      <c r="A128" s="4">
        <v>53065951400</v>
      </c>
      <c r="B128" s="17">
        <v>0</v>
      </c>
      <c r="C128" s="6" t="s">
        <v>2</v>
      </c>
      <c r="D128" s="7">
        <v>0</v>
      </c>
      <c r="E128" s="4" t="s">
        <v>28</v>
      </c>
      <c r="F128" s="4">
        <v>555</v>
      </c>
      <c r="G128" s="4">
        <v>71086</v>
      </c>
      <c r="H128" s="4" t="s">
        <v>3</v>
      </c>
      <c r="I128" s="4">
        <v>319.89999999999998</v>
      </c>
      <c r="J128" s="4">
        <v>137.4</v>
      </c>
      <c r="K128" s="4">
        <v>337.8</v>
      </c>
      <c r="L128" s="4">
        <v>302.2</v>
      </c>
      <c r="M128" s="4">
        <v>160.69999999999999</v>
      </c>
      <c r="N128" s="4">
        <v>251.6</v>
      </c>
      <c r="O128" s="4">
        <v>3.6</v>
      </c>
      <c r="P128" s="4">
        <v>4</v>
      </c>
      <c r="Q128" s="4">
        <v>2.9</v>
      </c>
      <c r="R128" s="4">
        <v>2.6</v>
      </c>
      <c r="S128" s="4">
        <v>3.04</v>
      </c>
      <c r="T128" s="4">
        <v>525</v>
      </c>
      <c r="U128" s="4">
        <v>527</v>
      </c>
      <c r="V128" s="4">
        <v>524</v>
      </c>
      <c r="W128" s="4">
        <v>533</v>
      </c>
      <c r="X128" s="4">
        <v>533</v>
      </c>
      <c r="Y128" s="4">
        <v>2.1</v>
      </c>
      <c r="Z128" s="4" t="s">
        <v>17</v>
      </c>
      <c r="AA128" s="4">
        <v>2021</v>
      </c>
      <c r="AB128" s="4">
        <v>4</v>
      </c>
      <c r="AC128" s="4">
        <v>4</v>
      </c>
      <c r="AD128" s="4">
        <v>8</v>
      </c>
      <c r="AE128" s="4">
        <v>3</v>
      </c>
      <c r="AF128" s="4">
        <v>1</v>
      </c>
      <c r="AG128" s="4">
        <v>11</v>
      </c>
      <c r="AH128" s="4">
        <v>2021</v>
      </c>
      <c r="AI128" s="4" t="s">
        <v>123</v>
      </c>
      <c r="AJ128" s="4" t="s">
        <v>122</v>
      </c>
    </row>
    <row r="129" spans="1:36" x14ac:dyDescent="0.35">
      <c r="A129" s="4">
        <v>53063014300</v>
      </c>
      <c r="B129" s="17">
        <v>0</v>
      </c>
      <c r="C129" s="6" t="s">
        <v>2</v>
      </c>
      <c r="D129" s="7">
        <v>0</v>
      </c>
      <c r="E129" s="4" t="s">
        <v>14</v>
      </c>
      <c r="F129" s="4">
        <v>1358</v>
      </c>
      <c r="G129" s="4">
        <v>48796</v>
      </c>
      <c r="H129" s="4" t="s">
        <v>3</v>
      </c>
      <c r="I129" s="4">
        <v>233.9</v>
      </c>
      <c r="J129" s="4">
        <v>225.9</v>
      </c>
      <c r="K129" s="4">
        <v>194.2</v>
      </c>
      <c r="L129" s="4">
        <v>127</v>
      </c>
      <c r="M129" s="4">
        <v>100.1</v>
      </c>
      <c r="N129" s="4">
        <v>176.22</v>
      </c>
      <c r="O129" s="4">
        <v>1.4</v>
      </c>
      <c r="P129" s="4">
        <v>1.2</v>
      </c>
      <c r="Q129" s="4">
        <v>1.8</v>
      </c>
      <c r="R129" s="4">
        <v>1.6</v>
      </c>
      <c r="S129" s="4">
        <v>1.58</v>
      </c>
      <c r="T129" s="4">
        <v>1342</v>
      </c>
      <c r="U129" s="4">
        <v>1332</v>
      </c>
      <c r="V129" s="4">
        <v>1338</v>
      </c>
      <c r="W129" s="4">
        <v>1241</v>
      </c>
      <c r="X129" s="4">
        <v>1241</v>
      </c>
      <c r="Y129" s="4">
        <v>1.9</v>
      </c>
      <c r="Z129" s="4" t="s">
        <v>2</v>
      </c>
      <c r="AA129" s="4">
        <v>2021</v>
      </c>
      <c r="AB129" s="4">
        <v>4</v>
      </c>
      <c r="AC129" s="4">
        <v>4</v>
      </c>
      <c r="AD129" s="4">
        <v>8</v>
      </c>
      <c r="AE129" s="4">
        <v>3</v>
      </c>
      <c r="AF129" s="4">
        <v>1</v>
      </c>
      <c r="AG129" s="4">
        <v>11</v>
      </c>
      <c r="AH129" s="4">
        <v>2021</v>
      </c>
      <c r="AI129" s="4" t="s">
        <v>121</v>
      </c>
      <c r="AJ129" s="4" t="s">
        <v>120</v>
      </c>
    </row>
    <row r="130" spans="1:36" x14ac:dyDescent="0.35">
      <c r="A130" s="4">
        <v>53075000800</v>
      </c>
      <c r="B130" s="17">
        <v>0</v>
      </c>
      <c r="C130" s="6" t="s">
        <v>2</v>
      </c>
      <c r="D130" s="7">
        <v>0</v>
      </c>
      <c r="E130" s="4" t="s">
        <v>117</v>
      </c>
      <c r="F130" s="4">
        <v>1964</v>
      </c>
      <c r="G130" s="4">
        <v>52319</v>
      </c>
      <c r="H130" s="4" t="s">
        <v>31</v>
      </c>
      <c r="I130" s="4">
        <v>157.4</v>
      </c>
      <c r="J130" s="4">
        <v>254.5</v>
      </c>
      <c r="K130" s="4">
        <v>195.1</v>
      </c>
      <c r="L130" s="4">
        <v>115.4</v>
      </c>
      <c r="M130" s="4">
        <v>124.4</v>
      </c>
      <c r="N130" s="4">
        <v>169.36</v>
      </c>
      <c r="O130" s="4">
        <v>1.4</v>
      </c>
      <c r="P130" s="4">
        <v>3.9</v>
      </c>
      <c r="Q130" s="4">
        <v>1.4</v>
      </c>
      <c r="R130" s="4">
        <v>1.5</v>
      </c>
      <c r="S130" s="4">
        <v>1.98</v>
      </c>
      <c r="T130" s="4">
        <v>1963</v>
      </c>
      <c r="U130" s="4">
        <v>1947</v>
      </c>
      <c r="V130" s="4">
        <v>1955</v>
      </c>
      <c r="W130" s="4">
        <v>1946</v>
      </c>
      <c r="X130" s="4">
        <v>1946</v>
      </c>
      <c r="Y130" s="4">
        <v>1.7</v>
      </c>
      <c r="Z130" s="4" t="s">
        <v>2</v>
      </c>
      <c r="AA130" s="4">
        <v>2021</v>
      </c>
      <c r="AB130" s="4">
        <v>4</v>
      </c>
      <c r="AC130" s="4">
        <v>4</v>
      </c>
      <c r="AD130" s="4">
        <v>8</v>
      </c>
      <c r="AE130" s="4">
        <v>2</v>
      </c>
      <c r="AF130" s="4">
        <v>1</v>
      </c>
      <c r="AG130" s="4">
        <v>10</v>
      </c>
      <c r="AH130" s="4">
        <v>2021</v>
      </c>
      <c r="AI130" s="4" t="s">
        <v>116</v>
      </c>
      <c r="AJ130" s="4" t="s">
        <v>115</v>
      </c>
    </row>
    <row r="131" spans="1:36" x14ac:dyDescent="0.35">
      <c r="A131" s="4">
        <v>53063003100</v>
      </c>
      <c r="B131" s="17">
        <v>0</v>
      </c>
      <c r="C131" s="6" t="s">
        <v>2</v>
      </c>
      <c r="D131" s="7">
        <v>0</v>
      </c>
      <c r="E131" s="4" t="s">
        <v>14</v>
      </c>
      <c r="F131" s="4">
        <v>2454</v>
      </c>
      <c r="G131" s="4">
        <v>42056</v>
      </c>
      <c r="H131" s="4" t="s">
        <v>13</v>
      </c>
      <c r="I131" s="4">
        <v>50.4</v>
      </c>
      <c r="J131" s="4">
        <v>107</v>
      </c>
      <c r="K131" s="4">
        <v>87.5</v>
      </c>
      <c r="L131" s="4">
        <v>260.2</v>
      </c>
      <c r="M131" s="4">
        <v>263.89999999999998</v>
      </c>
      <c r="N131" s="4">
        <v>153.80000000000001</v>
      </c>
      <c r="O131" s="4">
        <v>1.1000000000000001</v>
      </c>
      <c r="P131" s="4">
        <v>1.1000000000000001</v>
      </c>
      <c r="Q131" s="4">
        <v>1.2</v>
      </c>
      <c r="R131" s="4">
        <v>1.3</v>
      </c>
      <c r="S131" s="4">
        <v>1.1599999999999999</v>
      </c>
      <c r="T131" s="4">
        <v>2332</v>
      </c>
      <c r="U131" s="4">
        <v>2375</v>
      </c>
      <c r="V131" s="4">
        <v>2413</v>
      </c>
      <c r="W131" s="4">
        <v>1237</v>
      </c>
      <c r="X131" s="4">
        <v>1237</v>
      </c>
      <c r="Y131" s="4">
        <v>1.1000000000000001</v>
      </c>
      <c r="Z131" s="4" t="s">
        <v>2</v>
      </c>
      <c r="AA131" s="4">
        <v>2021</v>
      </c>
      <c r="AB131" s="4">
        <v>8</v>
      </c>
      <c r="AC131" s="4">
        <v>8</v>
      </c>
      <c r="AD131" s="4">
        <v>8</v>
      </c>
      <c r="AE131" s="4">
        <v>5</v>
      </c>
      <c r="AF131" s="4">
        <v>1</v>
      </c>
      <c r="AG131" s="4">
        <v>13</v>
      </c>
      <c r="AH131" s="4">
        <v>2021</v>
      </c>
      <c r="AI131" s="4" t="s">
        <v>112</v>
      </c>
      <c r="AJ131" s="4" t="s">
        <v>111</v>
      </c>
    </row>
    <row r="132" spans="1:36" x14ac:dyDescent="0.35">
      <c r="A132" s="4">
        <v>53063012300</v>
      </c>
      <c r="B132" s="17">
        <v>0</v>
      </c>
      <c r="C132" s="6" t="s">
        <v>2</v>
      </c>
      <c r="D132" s="7">
        <v>0</v>
      </c>
      <c r="E132" s="4" t="s">
        <v>14</v>
      </c>
      <c r="F132" s="4">
        <v>3323</v>
      </c>
      <c r="G132" s="4">
        <v>45458</v>
      </c>
      <c r="H132" s="4" t="s">
        <v>31</v>
      </c>
      <c r="I132" s="4">
        <v>108.2</v>
      </c>
      <c r="J132" s="4">
        <v>79.900000000000006</v>
      </c>
      <c r="K132" s="4">
        <v>70.599999999999994</v>
      </c>
      <c r="L132" s="4">
        <v>165</v>
      </c>
      <c r="M132" s="4">
        <v>50.8</v>
      </c>
      <c r="N132" s="4">
        <v>94.9</v>
      </c>
      <c r="O132" s="4">
        <v>2.2000000000000002</v>
      </c>
      <c r="P132" s="4">
        <v>1.1000000000000001</v>
      </c>
      <c r="Q132" s="4">
        <v>1.4</v>
      </c>
      <c r="R132" s="4">
        <v>1.2</v>
      </c>
      <c r="S132" s="4">
        <v>1.38</v>
      </c>
      <c r="T132" s="4">
        <v>3024</v>
      </c>
      <c r="U132" s="4">
        <v>3031</v>
      </c>
      <c r="V132" s="4">
        <v>3023</v>
      </c>
      <c r="W132" s="4">
        <v>2970</v>
      </c>
      <c r="X132" s="4">
        <v>2970</v>
      </c>
      <c r="Y132" s="4">
        <v>1</v>
      </c>
      <c r="Z132" s="4" t="s">
        <v>2</v>
      </c>
      <c r="AA132" s="4">
        <v>2021</v>
      </c>
      <c r="AB132" s="4">
        <v>8</v>
      </c>
      <c r="AC132" s="4">
        <v>8</v>
      </c>
      <c r="AD132" s="4">
        <v>4</v>
      </c>
      <c r="AE132" s="4">
        <v>8</v>
      </c>
      <c r="AF132" s="4">
        <v>1</v>
      </c>
      <c r="AG132" s="4">
        <v>12</v>
      </c>
      <c r="AH132" s="4">
        <v>2021</v>
      </c>
      <c r="AI132" s="4" t="s">
        <v>110</v>
      </c>
      <c r="AJ132" s="4" t="s">
        <v>109</v>
      </c>
    </row>
    <row r="133" spans="1:36" x14ac:dyDescent="0.35">
      <c r="A133" s="4">
        <v>53043960400</v>
      </c>
      <c r="B133" s="17">
        <v>0</v>
      </c>
      <c r="C133" s="6" t="s">
        <v>2</v>
      </c>
      <c r="D133" s="7">
        <v>0</v>
      </c>
      <c r="E133" s="4" t="s">
        <v>93</v>
      </c>
      <c r="F133" s="4">
        <v>1664</v>
      </c>
      <c r="G133" s="4">
        <v>42730</v>
      </c>
      <c r="H133" s="4" t="s">
        <v>3</v>
      </c>
      <c r="I133" s="4">
        <v>224.3</v>
      </c>
      <c r="J133" s="4">
        <v>235.1</v>
      </c>
      <c r="K133" s="4">
        <v>197.9</v>
      </c>
      <c r="L133" s="4">
        <v>184</v>
      </c>
      <c r="M133" s="4">
        <v>177.4</v>
      </c>
      <c r="N133" s="4">
        <v>203.74</v>
      </c>
      <c r="O133" s="4">
        <v>2</v>
      </c>
      <c r="P133" s="4">
        <v>3</v>
      </c>
      <c r="Q133" s="4">
        <v>2.8</v>
      </c>
      <c r="R133" s="4">
        <v>2.7</v>
      </c>
      <c r="S133" s="4">
        <v>2.36</v>
      </c>
      <c r="T133" s="4">
        <v>1674</v>
      </c>
      <c r="U133" s="4">
        <v>1659</v>
      </c>
      <c r="V133" s="4">
        <v>1663</v>
      </c>
      <c r="W133" s="4">
        <v>1658</v>
      </c>
      <c r="X133" s="4">
        <v>1658</v>
      </c>
      <c r="Y133" s="4">
        <v>1.3</v>
      </c>
      <c r="Z133" s="4" t="s">
        <v>2</v>
      </c>
      <c r="AA133" s="4">
        <v>2021</v>
      </c>
      <c r="AB133" s="4">
        <v>5</v>
      </c>
      <c r="AC133" s="4">
        <v>5</v>
      </c>
      <c r="AD133" s="4">
        <v>8</v>
      </c>
      <c r="AE133" s="4">
        <v>3</v>
      </c>
      <c r="AF133" s="4">
        <v>1</v>
      </c>
      <c r="AG133" s="4">
        <v>11</v>
      </c>
      <c r="AH133" s="4">
        <v>2021</v>
      </c>
      <c r="AI133" s="4" t="s">
        <v>108</v>
      </c>
      <c r="AJ133" s="4" t="s">
        <v>107</v>
      </c>
    </row>
    <row r="134" spans="1:36" x14ac:dyDescent="0.35">
      <c r="A134" s="4">
        <v>53063004601</v>
      </c>
      <c r="B134" s="17">
        <v>0</v>
      </c>
      <c r="C134" s="6" t="s">
        <v>2</v>
      </c>
      <c r="D134" s="7">
        <v>0</v>
      </c>
      <c r="E134" s="4" t="s">
        <v>14</v>
      </c>
      <c r="F134" s="4">
        <v>1921</v>
      </c>
      <c r="G134" s="4">
        <v>51188</v>
      </c>
      <c r="H134" s="4" t="s">
        <v>23</v>
      </c>
      <c r="I134" s="4">
        <v>60.2</v>
      </c>
      <c r="J134" s="4">
        <v>265.89999999999998</v>
      </c>
      <c r="K134" s="4">
        <v>41.7</v>
      </c>
      <c r="L134" s="4">
        <v>322</v>
      </c>
      <c r="M134" s="4">
        <v>148.69999999999999</v>
      </c>
      <c r="N134" s="4">
        <v>167.7</v>
      </c>
      <c r="O134" s="4">
        <v>1.2</v>
      </c>
      <c r="P134" s="4">
        <v>1.1000000000000001</v>
      </c>
      <c r="Q134" s="4">
        <v>1.2</v>
      </c>
      <c r="R134" s="4">
        <v>1</v>
      </c>
      <c r="S134" s="4">
        <v>1.2</v>
      </c>
      <c r="T134" s="4">
        <v>1915</v>
      </c>
      <c r="U134" s="4">
        <v>1918</v>
      </c>
      <c r="V134" s="4">
        <v>1916</v>
      </c>
      <c r="W134" s="4">
        <v>780</v>
      </c>
      <c r="X134" s="4">
        <v>780</v>
      </c>
      <c r="Y134" s="4">
        <v>1.5</v>
      </c>
      <c r="Z134" s="4" t="s">
        <v>2</v>
      </c>
      <c r="AA134" s="4">
        <v>2021</v>
      </c>
      <c r="AB134" s="4">
        <v>8</v>
      </c>
      <c r="AC134" s="4">
        <v>8</v>
      </c>
      <c r="AD134" s="4">
        <v>8</v>
      </c>
      <c r="AE134" s="4">
        <v>5</v>
      </c>
      <c r="AF134" s="4">
        <v>1</v>
      </c>
      <c r="AG134" s="4">
        <v>13</v>
      </c>
      <c r="AH134" s="4">
        <v>2021</v>
      </c>
      <c r="AI134" s="4" t="s">
        <v>104</v>
      </c>
      <c r="AJ134" s="4" t="s">
        <v>103</v>
      </c>
    </row>
    <row r="135" spans="1:36" x14ac:dyDescent="0.35">
      <c r="A135" s="4">
        <v>53043960200</v>
      </c>
      <c r="B135" s="17">
        <v>0</v>
      </c>
      <c r="C135" s="6" t="s">
        <v>2</v>
      </c>
      <c r="D135" s="7">
        <v>0</v>
      </c>
      <c r="E135" s="4" t="s">
        <v>93</v>
      </c>
      <c r="F135" s="4">
        <v>861</v>
      </c>
      <c r="G135" s="4">
        <v>56979</v>
      </c>
      <c r="H135" s="4" t="s">
        <v>31</v>
      </c>
      <c r="I135" s="4">
        <v>226.1</v>
      </c>
      <c r="J135" s="4">
        <v>336</v>
      </c>
      <c r="K135" s="4">
        <v>325.2</v>
      </c>
      <c r="L135" s="4">
        <v>188</v>
      </c>
      <c r="M135" s="4">
        <v>181.2</v>
      </c>
      <c r="N135" s="4">
        <v>251.3</v>
      </c>
      <c r="O135" s="4">
        <v>2.4</v>
      </c>
      <c r="P135" s="4">
        <v>1.9</v>
      </c>
      <c r="Q135" s="4">
        <v>2.1</v>
      </c>
      <c r="R135" s="4">
        <v>2.2000000000000002</v>
      </c>
      <c r="S135" s="4">
        <v>2.2400000000000002</v>
      </c>
      <c r="T135" s="4">
        <v>824</v>
      </c>
      <c r="U135" s="4">
        <v>799</v>
      </c>
      <c r="V135" s="4">
        <v>796</v>
      </c>
      <c r="W135" s="4">
        <v>830</v>
      </c>
      <c r="X135" s="4">
        <v>830</v>
      </c>
      <c r="Y135" s="4">
        <v>2.6</v>
      </c>
      <c r="Z135" s="4" t="s">
        <v>17</v>
      </c>
      <c r="AA135" s="4">
        <v>2021</v>
      </c>
      <c r="AB135" s="4">
        <v>4</v>
      </c>
      <c r="AC135" s="4">
        <v>4</v>
      </c>
      <c r="AD135" s="4">
        <v>8</v>
      </c>
      <c r="AE135" s="4">
        <v>2</v>
      </c>
      <c r="AF135" s="4">
        <v>1</v>
      </c>
      <c r="AG135" s="4">
        <v>10</v>
      </c>
      <c r="AH135" s="4">
        <v>2021</v>
      </c>
      <c r="AI135" s="4" t="s">
        <v>92</v>
      </c>
      <c r="AJ135" s="4" t="s">
        <v>91</v>
      </c>
    </row>
    <row r="136" spans="1:36" x14ac:dyDescent="0.35">
      <c r="A136" s="4">
        <v>53063010201</v>
      </c>
      <c r="B136" s="17">
        <v>0</v>
      </c>
      <c r="C136" s="6" t="s">
        <v>2</v>
      </c>
      <c r="D136" s="7">
        <v>0</v>
      </c>
      <c r="E136" s="4" t="s">
        <v>14</v>
      </c>
      <c r="F136" s="4">
        <v>281</v>
      </c>
      <c r="G136" s="4">
        <v>71250</v>
      </c>
      <c r="H136" s="4" t="s">
        <v>3</v>
      </c>
      <c r="I136" s="4">
        <v>279.39999999999998</v>
      </c>
      <c r="J136" s="4">
        <v>142.80000000000001</v>
      </c>
      <c r="K136" s="4">
        <v>260.60000000000002</v>
      </c>
      <c r="L136" s="4">
        <v>142.19999999999999</v>
      </c>
      <c r="M136" s="4">
        <v>142.19999999999999</v>
      </c>
      <c r="N136" s="4">
        <v>193.44</v>
      </c>
      <c r="O136" s="4">
        <v>2.2000000000000002</v>
      </c>
      <c r="P136" s="4">
        <v>1.9</v>
      </c>
      <c r="Q136" s="4">
        <v>1.7</v>
      </c>
      <c r="R136" s="4">
        <v>1.9</v>
      </c>
      <c r="S136" s="4">
        <v>1.92</v>
      </c>
      <c r="T136" s="4">
        <v>261</v>
      </c>
      <c r="U136" s="4">
        <v>264</v>
      </c>
      <c r="V136" s="4">
        <v>270</v>
      </c>
      <c r="W136" s="4">
        <v>136</v>
      </c>
      <c r="X136" s="4">
        <v>136</v>
      </c>
      <c r="Y136" s="4">
        <v>1.9</v>
      </c>
      <c r="Z136" s="4" t="s">
        <v>2</v>
      </c>
      <c r="AA136" s="4">
        <v>2021</v>
      </c>
      <c r="AB136" s="4">
        <v>4</v>
      </c>
      <c r="AC136" s="4">
        <v>4</v>
      </c>
      <c r="AD136" s="4">
        <v>8</v>
      </c>
      <c r="AE136" s="4">
        <v>3</v>
      </c>
      <c r="AF136" s="4">
        <v>1</v>
      </c>
      <c r="AG136" s="4">
        <v>11</v>
      </c>
      <c r="AH136" s="4">
        <v>2021</v>
      </c>
      <c r="AI136" s="4" t="s">
        <v>78</v>
      </c>
      <c r="AJ136" s="4" t="s">
        <v>77</v>
      </c>
    </row>
    <row r="137" spans="1:36" x14ac:dyDescent="0.35">
      <c r="A137" s="4">
        <v>53063013100</v>
      </c>
      <c r="B137" s="17">
        <v>0</v>
      </c>
      <c r="C137" s="6" t="s">
        <v>2</v>
      </c>
      <c r="D137" s="7">
        <v>0</v>
      </c>
      <c r="E137" s="4" t="s">
        <v>14</v>
      </c>
      <c r="F137" s="4">
        <v>7078</v>
      </c>
      <c r="G137" s="4">
        <v>56672</v>
      </c>
      <c r="H137" s="4" t="s">
        <v>31</v>
      </c>
      <c r="I137" s="4">
        <v>268.60000000000002</v>
      </c>
      <c r="J137" s="4">
        <v>93.3</v>
      </c>
      <c r="K137" s="4">
        <v>276.60000000000002</v>
      </c>
      <c r="L137" s="4">
        <v>90.9</v>
      </c>
      <c r="M137" s="4">
        <v>128.6</v>
      </c>
      <c r="N137" s="4">
        <v>171.6</v>
      </c>
      <c r="O137" s="4">
        <v>1.3</v>
      </c>
      <c r="P137" s="4">
        <v>1</v>
      </c>
      <c r="Q137" s="4">
        <v>1.8</v>
      </c>
      <c r="R137" s="4">
        <v>1.3</v>
      </c>
      <c r="S137" s="4">
        <v>1.34</v>
      </c>
      <c r="T137" s="4">
        <v>5898</v>
      </c>
      <c r="U137" s="4">
        <v>6074</v>
      </c>
      <c r="V137" s="4">
        <v>6444</v>
      </c>
      <c r="W137" s="4">
        <v>6284</v>
      </c>
      <c r="X137" s="4">
        <v>6284</v>
      </c>
      <c r="Y137" s="4">
        <v>1.3</v>
      </c>
      <c r="Z137" s="4" t="s">
        <v>2</v>
      </c>
      <c r="AA137" s="4">
        <v>2021</v>
      </c>
      <c r="AB137" s="4">
        <v>8</v>
      </c>
      <c r="AC137" s="4">
        <v>8</v>
      </c>
      <c r="AD137" s="4">
        <v>8</v>
      </c>
      <c r="AE137" s="4">
        <v>6</v>
      </c>
      <c r="AF137" s="4">
        <v>1</v>
      </c>
      <c r="AG137" s="4">
        <v>14</v>
      </c>
      <c r="AH137" s="4">
        <v>2021</v>
      </c>
      <c r="AI137" s="4" t="s">
        <v>73</v>
      </c>
      <c r="AJ137" s="4" t="s">
        <v>72</v>
      </c>
    </row>
    <row r="138" spans="1:36" x14ac:dyDescent="0.35">
      <c r="A138" s="4">
        <v>53063011702</v>
      </c>
      <c r="B138" s="17">
        <v>0</v>
      </c>
      <c r="C138" s="6" t="s">
        <v>2</v>
      </c>
      <c r="D138" s="7">
        <v>0</v>
      </c>
      <c r="E138" s="4" t="s">
        <v>14</v>
      </c>
      <c r="F138" s="4">
        <v>4271</v>
      </c>
      <c r="G138" s="4">
        <v>33467</v>
      </c>
      <c r="H138" s="4" t="s">
        <v>31</v>
      </c>
      <c r="I138" s="4">
        <v>388.4</v>
      </c>
      <c r="J138" s="4">
        <v>53.5</v>
      </c>
      <c r="K138" s="4">
        <v>55.3</v>
      </c>
      <c r="L138" s="4">
        <v>219.9</v>
      </c>
      <c r="M138" s="4">
        <v>93.2</v>
      </c>
      <c r="N138" s="4">
        <v>162.06</v>
      </c>
      <c r="O138" s="4">
        <v>1.1000000000000001</v>
      </c>
      <c r="P138" s="4">
        <v>1.2</v>
      </c>
      <c r="Q138" s="4">
        <v>1.1000000000000001</v>
      </c>
      <c r="R138" s="4">
        <v>1.8</v>
      </c>
      <c r="S138" s="4">
        <v>1.42</v>
      </c>
      <c r="T138" s="4">
        <v>3944</v>
      </c>
      <c r="U138" s="4">
        <v>3948</v>
      </c>
      <c r="V138" s="4">
        <v>3985</v>
      </c>
      <c r="W138" s="4">
        <v>3983</v>
      </c>
      <c r="X138" s="4">
        <v>3983</v>
      </c>
      <c r="Y138" s="4">
        <v>1.9</v>
      </c>
      <c r="Z138" s="4" t="s">
        <v>2</v>
      </c>
      <c r="AA138" s="4">
        <v>2021</v>
      </c>
      <c r="AB138" s="4">
        <v>8</v>
      </c>
      <c r="AC138" s="4">
        <v>8</v>
      </c>
      <c r="AD138" s="4">
        <v>7</v>
      </c>
      <c r="AE138" s="4">
        <v>8</v>
      </c>
      <c r="AF138" s="4">
        <v>1</v>
      </c>
      <c r="AG138" s="4">
        <v>15</v>
      </c>
      <c r="AH138" s="4">
        <v>2021</v>
      </c>
      <c r="AI138" s="4" t="s">
        <v>67</v>
      </c>
      <c r="AJ138" s="4" t="s">
        <v>66</v>
      </c>
    </row>
    <row r="139" spans="1:36" x14ac:dyDescent="0.35">
      <c r="A139" s="4">
        <v>53003960600</v>
      </c>
      <c r="B139" s="17">
        <v>0</v>
      </c>
      <c r="C139" s="6" t="s">
        <v>2</v>
      </c>
      <c r="D139" s="7">
        <v>0</v>
      </c>
      <c r="E139" s="4" t="s">
        <v>53</v>
      </c>
      <c r="F139" s="4">
        <v>1789</v>
      </c>
      <c r="G139" s="4">
        <v>58155</v>
      </c>
      <c r="H139" s="4" t="s">
        <v>23</v>
      </c>
      <c r="I139" s="4">
        <v>103.8</v>
      </c>
      <c r="J139" s="4">
        <v>142.30000000000001</v>
      </c>
      <c r="K139" s="4">
        <v>74.5</v>
      </c>
      <c r="L139" s="4">
        <v>56</v>
      </c>
      <c r="M139" s="4">
        <v>103.3</v>
      </c>
      <c r="N139" s="4">
        <v>95.98</v>
      </c>
      <c r="O139" s="4">
        <v>1.1000000000000001</v>
      </c>
      <c r="P139" s="4">
        <v>1.5</v>
      </c>
      <c r="Q139" s="4">
        <v>1.3</v>
      </c>
      <c r="R139" s="4">
        <v>1.5</v>
      </c>
      <c r="S139" s="4">
        <v>1.46</v>
      </c>
      <c r="T139" s="4">
        <v>1758</v>
      </c>
      <c r="U139" s="4">
        <v>1767</v>
      </c>
      <c r="V139" s="4">
        <v>1767</v>
      </c>
      <c r="W139" s="4">
        <v>1761</v>
      </c>
      <c r="X139" s="4">
        <v>1761</v>
      </c>
      <c r="Y139" s="4">
        <v>1.9</v>
      </c>
      <c r="Z139" s="4" t="s">
        <v>2</v>
      </c>
      <c r="AA139" s="4">
        <v>2021</v>
      </c>
      <c r="AB139" s="4">
        <v>5</v>
      </c>
      <c r="AC139" s="4">
        <v>5</v>
      </c>
      <c r="AD139" s="4">
        <v>8</v>
      </c>
      <c r="AE139" s="4">
        <v>4</v>
      </c>
      <c r="AF139" s="4">
        <v>1</v>
      </c>
      <c r="AG139" s="4">
        <v>12</v>
      </c>
      <c r="AH139" s="4">
        <v>2021</v>
      </c>
      <c r="AI139" s="4" t="s">
        <v>59</v>
      </c>
      <c r="AJ139" s="4" t="s">
        <v>58</v>
      </c>
    </row>
    <row r="140" spans="1:36" x14ac:dyDescent="0.35">
      <c r="A140" s="4">
        <v>53003960300</v>
      </c>
      <c r="B140" s="17">
        <v>0</v>
      </c>
      <c r="C140" s="6" t="s">
        <v>2</v>
      </c>
      <c r="D140" s="7">
        <v>0</v>
      </c>
      <c r="E140" s="4" t="s">
        <v>53</v>
      </c>
      <c r="F140" s="4">
        <v>2371</v>
      </c>
      <c r="G140" s="4">
        <v>33364</v>
      </c>
      <c r="H140" s="4" t="s">
        <v>23</v>
      </c>
      <c r="I140" s="4">
        <v>95.9</v>
      </c>
      <c r="J140" s="4">
        <v>124.2</v>
      </c>
      <c r="K140" s="4">
        <v>107.5</v>
      </c>
      <c r="L140" s="4">
        <v>140</v>
      </c>
      <c r="M140" s="4">
        <v>208.4</v>
      </c>
      <c r="N140" s="4">
        <v>135.19999999999999</v>
      </c>
      <c r="O140" s="4">
        <v>1.1000000000000001</v>
      </c>
      <c r="P140" s="4">
        <v>1.1000000000000001</v>
      </c>
      <c r="Q140" s="4">
        <v>1.8</v>
      </c>
      <c r="R140" s="4">
        <v>2.2999999999999998</v>
      </c>
      <c r="S140" s="4">
        <v>1.5</v>
      </c>
      <c r="T140" s="4">
        <v>2352</v>
      </c>
      <c r="U140" s="4">
        <v>2347</v>
      </c>
      <c r="V140" s="4">
        <v>2342</v>
      </c>
      <c r="W140" s="4">
        <v>2342</v>
      </c>
      <c r="X140" s="4">
        <v>2342</v>
      </c>
      <c r="Y140" s="4">
        <v>1.2</v>
      </c>
      <c r="Z140" s="4" t="s">
        <v>2</v>
      </c>
      <c r="AA140" s="4">
        <v>2021</v>
      </c>
      <c r="AB140" s="4">
        <v>6</v>
      </c>
      <c r="AC140" s="4">
        <v>6</v>
      </c>
      <c r="AD140" s="4">
        <v>7</v>
      </c>
      <c r="AE140" s="4">
        <v>8</v>
      </c>
      <c r="AF140" s="4">
        <v>1</v>
      </c>
      <c r="AG140" s="4">
        <v>15</v>
      </c>
      <c r="AH140" s="4">
        <v>2021</v>
      </c>
      <c r="AI140" s="4" t="s">
        <v>52</v>
      </c>
      <c r="AJ140" s="4" t="s">
        <v>51</v>
      </c>
    </row>
    <row r="141" spans="1:36" x14ac:dyDescent="0.35">
      <c r="A141" s="4">
        <v>53063003800</v>
      </c>
      <c r="B141" s="17">
        <v>0</v>
      </c>
      <c r="C141" s="6" t="s">
        <v>2</v>
      </c>
      <c r="D141" s="7">
        <v>0</v>
      </c>
      <c r="E141" s="4" t="s">
        <v>14</v>
      </c>
      <c r="F141" s="4">
        <v>1095</v>
      </c>
      <c r="G141" s="4">
        <v>45075</v>
      </c>
      <c r="H141" s="4" t="s">
        <v>31</v>
      </c>
      <c r="I141" s="4">
        <v>392.2</v>
      </c>
      <c r="J141" s="4">
        <v>51.7</v>
      </c>
      <c r="K141" s="4">
        <v>69.3</v>
      </c>
      <c r="L141" s="4">
        <v>292.2</v>
      </c>
      <c r="M141" s="4">
        <v>292.2</v>
      </c>
      <c r="N141" s="4">
        <v>219.52</v>
      </c>
      <c r="O141" s="4">
        <v>1.3</v>
      </c>
      <c r="P141" s="4">
        <v>1</v>
      </c>
      <c r="Q141" s="4">
        <v>1.6</v>
      </c>
      <c r="R141" s="4">
        <v>1.1000000000000001</v>
      </c>
      <c r="S141" s="4">
        <v>1.22</v>
      </c>
      <c r="T141" s="4">
        <v>1074</v>
      </c>
      <c r="U141" s="4">
        <v>1077</v>
      </c>
      <c r="V141" s="4">
        <v>1071</v>
      </c>
      <c r="W141" s="4">
        <v>1011</v>
      </c>
      <c r="X141" s="4">
        <v>1011</v>
      </c>
      <c r="Y141" s="4">
        <v>1.1000000000000001</v>
      </c>
      <c r="Z141" s="4" t="s">
        <v>2</v>
      </c>
      <c r="AA141" s="4">
        <v>2021</v>
      </c>
      <c r="AB141" s="4">
        <v>8</v>
      </c>
      <c r="AC141" s="4">
        <v>8</v>
      </c>
      <c r="AD141" s="4">
        <v>8</v>
      </c>
      <c r="AE141" s="4">
        <v>5</v>
      </c>
      <c r="AF141" s="4">
        <v>1</v>
      </c>
      <c r="AG141" s="4">
        <v>13</v>
      </c>
      <c r="AH141" s="4">
        <v>2021</v>
      </c>
      <c r="AI141" s="4" t="s">
        <v>37</v>
      </c>
      <c r="AJ141" s="4" t="s">
        <v>36</v>
      </c>
    </row>
    <row r="142" spans="1:36" x14ac:dyDescent="0.35">
      <c r="A142" s="4">
        <v>53063011202</v>
      </c>
      <c r="B142" s="17">
        <v>0</v>
      </c>
      <c r="C142" s="6" t="s">
        <v>2</v>
      </c>
      <c r="D142" s="7">
        <v>0</v>
      </c>
      <c r="E142" s="4" t="s">
        <v>14</v>
      </c>
      <c r="F142" s="4">
        <v>1689</v>
      </c>
      <c r="G142" s="4">
        <v>56104</v>
      </c>
      <c r="H142" s="4" t="s">
        <v>31</v>
      </c>
      <c r="I142" s="4">
        <v>138.80000000000001</v>
      </c>
      <c r="J142" s="4">
        <v>222.4</v>
      </c>
      <c r="K142" s="4">
        <v>161</v>
      </c>
      <c r="L142" s="4">
        <v>103.6</v>
      </c>
      <c r="M142" s="4">
        <v>147.6</v>
      </c>
      <c r="N142" s="4">
        <v>154.68</v>
      </c>
      <c r="O142" s="4">
        <v>1</v>
      </c>
      <c r="P142" s="4">
        <v>1.7</v>
      </c>
      <c r="Q142" s="4">
        <v>1.1000000000000001</v>
      </c>
      <c r="R142" s="4">
        <v>1</v>
      </c>
      <c r="S142" s="4">
        <v>1.1599999999999999</v>
      </c>
      <c r="T142" s="4">
        <v>1685</v>
      </c>
      <c r="U142" s="4">
        <v>1661</v>
      </c>
      <c r="V142" s="4">
        <v>1662</v>
      </c>
      <c r="W142" s="4">
        <v>1597</v>
      </c>
      <c r="X142" s="4">
        <v>1597</v>
      </c>
      <c r="Y142" s="4">
        <v>1</v>
      </c>
      <c r="Z142" s="4" t="s">
        <v>2</v>
      </c>
      <c r="AA142" s="4">
        <v>2021</v>
      </c>
      <c r="AB142" s="4">
        <v>8</v>
      </c>
      <c r="AC142" s="4">
        <v>8</v>
      </c>
      <c r="AD142" s="4">
        <v>8</v>
      </c>
      <c r="AE142" s="4">
        <v>6</v>
      </c>
      <c r="AF142" s="4">
        <v>1</v>
      </c>
      <c r="AG142" s="4">
        <v>14</v>
      </c>
      <c r="AH142" s="4">
        <v>2021</v>
      </c>
      <c r="AI142" s="4" t="s">
        <v>35</v>
      </c>
      <c r="AJ142" s="4" t="s">
        <v>34</v>
      </c>
    </row>
    <row r="143" spans="1:36" x14ac:dyDescent="0.35">
      <c r="A143" s="4">
        <v>53065950900</v>
      </c>
      <c r="B143" s="17">
        <v>0</v>
      </c>
      <c r="C143" s="6" t="s">
        <v>2</v>
      </c>
      <c r="D143" s="7">
        <v>0</v>
      </c>
      <c r="E143" s="4" t="s">
        <v>28</v>
      </c>
      <c r="F143" s="4">
        <v>1331</v>
      </c>
      <c r="G143" s="4">
        <v>44896</v>
      </c>
      <c r="H143" s="4" t="s">
        <v>3</v>
      </c>
      <c r="I143" s="4">
        <v>248.2</v>
      </c>
      <c r="J143" s="4">
        <v>335.7</v>
      </c>
      <c r="K143" s="4">
        <v>335.7</v>
      </c>
      <c r="L143" s="4">
        <v>191.4</v>
      </c>
      <c r="M143" s="4">
        <v>238.3</v>
      </c>
      <c r="N143" s="4">
        <v>269.86</v>
      </c>
      <c r="O143" s="4">
        <v>4.3</v>
      </c>
      <c r="P143" s="4">
        <v>8.4</v>
      </c>
      <c r="Q143" s="4">
        <v>8.4</v>
      </c>
      <c r="R143" s="4">
        <v>6.2</v>
      </c>
      <c r="S143" s="4">
        <v>6.3400000000000007</v>
      </c>
      <c r="T143" s="4">
        <v>1276</v>
      </c>
      <c r="U143" s="4">
        <v>1285</v>
      </c>
      <c r="V143" s="4">
        <v>1293</v>
      </c>
      <c r="W143" s="4">
        <v>1283</v>
      </c>
      <c r="X143" s="4">
        <v>1283</v>
      </c>
      <c r="Y143" s="4">
        <v>4.4000000000000004</v>
      </c>
      <c r="Z143" s="4" t="s">
        <v>17</v>
      </c>
      <c r="AA143" s="4">
        <v>2021</v>
      </c>
      <c r="AB143" s="4">
        <v>3</v>
      </c>
      <c r="AC143" s="4">
        <v>3</v>
      </c>
      <c r="AD143" s="4">
        <v>8</v>
      </c>
      <c r="AE143" s="4">
        <v>5</v>
      </c>
      <c r="AF143" s="4">
        <v>1</v>
      </c>
      <c r="AG143" s="4">
        <v>13</v>
      </c>
      <c r="AH143" s="4">
        <v>2021</v>
      </c>
      <c r="AI143" s="4" t="s">
        <v>27</v>
      </c>
      <c r="AJ143" s="4" t="s">
        <v>26</v>
      </c>
    </row>
    <row r="144" spans="1:36" x14ac:dyDescent="0.35">
      <c r="A144" s="4">
        <v>53051970100</v>
      </c>
      <c r="B144" s="17">
        <v>0</v>
      </c>
      <c r="C144" s="6" t="s">
        <v>2</v>
      </c>
      <c r="D144" s="7">
        <v>0</v>
      </c>
      <c r="E144" s="4" t="s">
        <v>10</v>
      </c>
      <c r="F144" s="4">
        <v>2</v>
      </c>
      <c r="G144" s="4">
        <v>43125</v>
      </c>
      <c r="H144" s="4" t="s">
        <v>3</v>
      </c>
      <c r="I144" s="4">
        <v>132.19999999999999</v>
      </c>
      <c r="J144" s="4">
        <v>672.8</v>
      </c>
      <c r="K144" s="4">
        <v>231.4</v>
      </c>
      <c r="L144" s="4">
        <v>278.2</v>
      </c>
      <c r="M144" s="4">
        <v>278.2</v>
      </c>
      <c r="N144" s="4">
        <v>318.56000000000012</v>
      </c>
      <c r="O144" s="4">
        <v>6</v>
      </c>
      <c r="P144" s="4">
        <v>6</v>
      </c>
      <c r="Q144" s="4">
        <v>5</v>
      </c>
      <c r="R144" s="4">
        <v>6</v>
      </c>
      <c r="S144" s="4">
        <v>5.8</v>
      </c>
      <c r="T144" s="4">
        <v>2</v>
      </c>
      <c r="U144" s="4">
        <v>2</v>
      </c>
      <c r="V144" s="4">
        <v>2</v>
      </c>
      <c r="W144" s="4">
        <v>2</v>
      </c>
      <c r="X144" s="4">
        <v>2</v>
      </c>
      <c r="Y144" s="4">
        <v>6</v>
      </c>
      <c r="Z144" s="4" t="s">
        <v>2</v>
      </c>
      <c r="AA144" s="4">
        <v>2021</v>
      </c>
      <c r="AB144" s="4">
        <v>2</v>
      </c>
      <c r="AC144" s="4">
        <v>2</v>
      </c>
      <c r="AD144" s="4">
        <v>4</v>
      </c>
      <c r="AE144" s="4">
        <v>4</v>
      </c>
      <c r="AF144" s="4">
        <v>0</v>
      </c>
      <c r="AG144" s="4">
        <v>8</v>
      </c>
      <c r="AH144" s="4">
        <v>2021</v>
      </c>
      <c r="AI144" s="4" t="s">
        <v>9</v>
      </c>
      <c r="AJ144" s="4" t="s">
        <v>8</v>
      </c>
    </row>
    <row r="145" spans="1:36" ht="13.5" customHeight="1" thickBot="1" x14ac:dyDescent="0.4">
      <c r="A145" s="4">
        <v>53021020700</v>
      </c>
      <c r="B145" s="17">
        <v>0</v>
      </c>
      <c r="C145" s="6" t="s">
        <v>2</v>
      </c>
      <c r="D145" s="7">
        <v>0</v>
      </c>
      <c r="E145" s="4" t="s">
        <v>7</v>
      </c>
      <c r="F145" s="4">
        <v>37</v>
      </c>
      <c r="G145" s="4">
        <v>70000</v>
      </c>
      <c r="H145" s="4" t="s">
        <v>3</v>
      </c>
      <c r="I145" s="4">
        <v>165.9</v>
      </c>
      <c r="J145" s="4">
        <v>346.3</v>
      </c>
      <c r="K145" s="4">
        <v>346.3</v>
      </c>
      <c r="L145" s="4">
        <v>137.1</v>
      </c>
      <c r="M145" s="4">
        <v>660</v>
      </c>
      <c r="N145" s="4">
        <v>331.12</v>
      </c>
      <c r="O145" s="4">
        <v>3.1</v>
      </c>
      <c r="P145" s="4">
        <v>4.0999999999999996</v>
      </c>
      <c r="Q145" s="4">
        <v>4.0999999999999996</v>
      </c>
      <c r="R145" s="4">
        <v>2.1</v>
      </c>
      <c r="S145" s="4">
        <v>2.88</v>
      </c>
      <c r="T145" s="4">
        <v>38</v>
      </c>
      <c r="U145" s="4">
        <v>34</v>
      </c>
      <c r="V145" s="4">
        <v>35</v>
      </c>
      <c r="W145" s="4">
        <v>35</v>
      </c>
      <c r="X145" s="4">
        <v>35</v>
      </c>
      <c r="Y145" s="4">
        <v>1</v>
      </c>
      <c r="Z145" s="4" t="s">
        <v>2</v>
      </c>
      <c r="AA145" s="4">
        <v>2021</v>
      </c>
      <c r="AB145" s="4">
        <v>5</v>
      </c>
      <c r="AC145" s="4">
        <v>5</v>
      </c>
      <c r="AD145" s="4">
        <v>2</v>
      </c>
      <c r="AE145" s="4">
        <v>7</v>
      </c>
      <c r="AF145" s="4">
        <v>0</v>
      </c>
      <c r="AG145" s="4">
        <v>9</v>
      </c>
      <c r="AH145" s="4">
        <v>2021</v>
      </c>
      <c r="AI145" s="4" t="s">
        <v>6</v>
      </c>
      <c r="AJ145" s="4" t="s">
        <v>5</v>
      </c>
    </row>
    <row r="146" spans="1:36" ht="13.15" thickBot="1" x14ac:dyDescent="0.4">
      <c r="I146" s="21">
        <f t="shared" ref="I146:K146" si="0">SUMPRODUCT(T$2:T$145,I2:I145)/SUM(T$2:T$145)</f>
        <v>190.66019142962355</v>
      </c>
      <c r="J146" s="21">
        <f t="shared" si="0"/>
        <v>178.1221697534892</v>
      </c>
      <c r="K146" s="21">
        <f t="shared" si="0"/>
        <v>154.76325841556334</v>
      </c>
      <c r="L146" s="21">
        <f>SUMPRODUCT(W$2:W$145,L2:L145)/SUM(W$2:W$145)</f>
        <v>151.2002363388641</v>
      </c>
      <c r="M146" s="22">
        <f>SUMPRODUCT(X$2:X$145,M2:M145)/SUM(X$2:X$145)</f>
        <v>181.67884562811412</v>
      </c>
      <c r="O146" s="21">
        <f>SUMPRODUCT(T$2:T$145,O2:O145)/SUM(T$2:T$145)</f>
        <v>1.668706365015187</v>
      </c>
      <c r="P146" s="21">
        <f t="shared" ref="P146:S146" si="1">SUMPRODUCT(U$2:U$145,P2:P145)/SUM(U$2:U$145)</f>
        <v>1.6071785927569409</v>
      </c>
      <c r="Q146" s="21">
        <f t="shared" si="1"/>
        <v>1.6855803459905068</v>
      </c>
      <c r="R146" s="21">
        <f t="shared" si="1"/>
        <v>1.6158386722694251</v>
      </c>
      <c r="S146" s="21">
        <f t="shared" si="1"/>
        <v>1.6815513029675029</v>
      </c>
      <c r="T146" s="13">
        <f>SUM(T2:T145)</f>
        <v>252521</v>
      </c>
      <c r="U146" s="13">
        <f t="shared" ref="U146:X146" si="2">SUM(U2:U145)</f>
        <v>252849</v>
      </c>
      <c r="V146" s="13">
        <f t="shared" si="2"/>
        <v>256192</v>
      </c>
      <c r="W146" s="13">
        <f t="shared" si="2"/>
        <v>226793</v>
      </c>
      <c r="X146" s="13">
        <f t="shared" si="2"/>
        <v>226790</v>
      </c>
    </row>
    <row r="147" spans="1:36" x14ac:dyDescent="0.35">
      <c r="H147" s="4" t="s">
        <v>349</v>
      </c>
      <c r="T147" s="13"/>
      <c r="U147" s="13"/>
      <c r="V147" s="13"/>
      <c r="W147" s="13"/>
      <c r="X147" s="13"/>
    </row>
    <row r="148" spans="1:36" x14ac:dyDescent="0.35">
      <c r="H148" s="5" t="s">
        <v>348</v>
      </c>
      <c r="I148" s="13">
        <f>AVERAGE(I2:I50)</f>
        <v>176.7040816326531</v>
      </c>
      <c r="J148" s="13">
        <f t="shared" ref="J148:S148" si="3">AVERAGE(J2:J50)</f>
        <v>189.69591836734688</v>
      </c>
      <c r="K148" s="13">
        <f t="shared" si="3"/>
        <v>169.01836734693882</v>
      </c>
      <c r="L148" s="13">
        <f t="shared" si="3"/>
        <v>157.87142857142859</v>
      </c>
      <c r="M148" s="23">
        <f>AVERAGE(M2:M50)</f>
        <v>185.10625000000005</v>
      </c>
      <c r="N148" s="13"/>
      <c r="O148" s="8">
        <f t="shared" si="3"/>
        <v>1.8551020408163263</v>
      </c>
      <c r="P148" s="8">
        <f t="shared" si="3"/>
        <v>1.7326530612244899</v>
      </c>
      <c r="Q148" s="8">
        <f t="shared" si="3"/>
        <v>1.9571428571428564</v>
      </c>
      <c r="R148" s="8">
        <f t="shared" si="3"/>
        <v>1.8734693877551021</v>
      </c>
      <c r="S148" s="8">
        <f t="shared" si="3"/>
        <v>1.8179591836734694</v>
      </c>
      <c r="T148" s="13"/>
      <c r="U148" s="13"/>
      <c r="V148" s="13"/>
      <c r="W148" s="13"/>
      <c r="X148" s="13"/>
    </row>
    <row r="149" spans="1:36" ht="13.15" thickBot="1" x14ac:dyDescent="0.4">
      <c r="H149" s="5" t="s">
        <v>343</v>
      </c>
      <c r="I149" s="13">
        <f>AVERAGE(I51:I145)</f>
        <v>182.58791208791212</v>
      </c>
      <c r="J149" s="13">
        <f t="shared" ref="J149:S149" si="4">AVERAGE(J51:J145)</f>
        <v>182.3175824175824</v>
      </c>
      <c r="K149" s="13">
        <f t="shared" si="4"/>
        <v>154.79780219780224</v>
      </c>
      <c r="L149" s="13">
        <f t="shared" si="4"/>
        <v>151.68131868131871</v>
      </c>
      <c r="M149" s="24">
        <f t="shared" si="4"/>
        <v>184.06153846153853</v>
      </c>
      <c r="N149" s="13"/>
      <c r="O149" s="8">
        <f t="shared" si="4"/>
        <v>1.7087912087912085</v>
      </c>
      <c r="P149" s="8">
        <f t="shared" si="4"/>
        <v>1.7483516483516477</v>
      </c>
      <c r="Q149" s="8">
        <f t="shared" si="4"/>
        <v>1.6670329670329673</v>
      </c>
      <c r="R149" s="8">
        <f t="shared" si="4"/>
        <v>1.5472527472527471</v>
      </c>
      <c r="S149" s="8">
        <f t="shared" si="4"/>
        <v>1.659340659340659</v>
      </c>
      <c r="T149" s="13"/>
      <c r="U149" s="13"/>
      <c r="V149" s="13"/>
      <c r="W149" s="13"/>
      <c r="X149" s="13"/>
    </row>
    <row r="150" spans="1:36" x14ac:dyDescent="0.35">
      <c r="H150" s="5"/>
      <c r="I150" s="13"/>
      <c r="J150" s="13"/>
      <c r="K150" s="13"/>
      <c r="L150" s="13"/>
      <c r="M150" s="13"/>
      <c r="N150" s="13"/>
      <c r="O150" s="8"/>
      <c r="P150" s="8"/>
      <c r="Q150" s="8"/>
      <c r="R150" s="8"/>
      <c r="S150" s="8"/>
      <c r="T150" s="13"/>
      <c r="U150" s="13"/>
      <c r="V150" s="13"/>
      <c r="W150" s="13"/>
      <c r="X150" s="13"/>
    </row>
    <row r="151" spans="1:36" x14ac:dyDescent="0.35">
      <c r="H151" s="4" t="s">
        <v>350</v>
      </c>
      <c r="T151" s="13"/>
      <c r="U151" s="13"/>
      <c r="V151" s="13"/>
      <c r="W151" s="13"/>
      <c r="X151" s="13"/>
    </row>
    <row r="152" spans="1:36" x14ac:dyDescent="0.35">
      <c r="H152" s="5" t="s">
        <v>348</v>
      </c>
      <c r="I152" s="13">
        <f>STDEV(I2:I50)</f>
        <v>190.43401958769479</v>
      </c>
      <c r="J152" s="13">
        <f t="shared" ref="J152:M152" si="5">STDEV(J2:J50)</f>
        <v>144.42940888080886</v>
      </c>
      <c r="K152" s="13">
        <f t="shared" si="5"/>
        <v>97.686148526521194</v>
      </c>
      <c r="L152" s="13">
        <f t="shared" si="5"/>
        <v>109.68081912227557</v>
      </c>
      <c r="M152" s="13">
        <f t="shared" si="5"/>
        <v>105.98700925263972</v>
      </c>
      <c r="O152" s="19">
        <f>STDEV(O2:O50)</f>
        <v>1.1020929377949109</v>
      </c>
      <c r="P152" s="19">
        <f t="shared" ref="P152:S152" si="6">STDEV(P2:P50)</f>
        <v>1.3582138631155201</v>
      </c>
      <c r="Q152" s="19">
        <f t="shared" si="6"/>
        <v>1.6682076209712822</v>
      </c>
      <c r="R152" s="19">
        <f t="shared" si="6"/>
        <v>1.4757449404459089</v>
      </c>
      <c r="S152" s="19">
        <f t="shared" si="6"/>
        <v>1.2223968593025156</v>
      </c>
      <c r="T152" s="13"/>
      <c r="U152" s="13"/>
      <c r="V152" s="13"/>
      <c r="W152" s="13"/>
      <c r="X152" s="13"/>
    </row>
    <row r="153" spans="1:36" x14ac:dyDescent="0.35">
      <c r="H153" s="5" t="s">
        <v>343</v>
      </c>
      <c r="I153" s="13">
        <f>STDEV(I51:I145)</f>
        <v>109.08665549834403</v>
      </c>
      <c r="J153" s="13">
        <f t="shared" ref="J153:M153" si="7">STDEV(J51:J145)</f>
        <v>106.93064064918862</v>
      </c>
      <c r="K153" s="13">
        <f t="shared" si="7"/>
        <v>91.04794216726566</v>
      </c>
      <c r="L153" s="13">
        <f t="shared" si="7"/>
        <v>73.597403203114027</v>
      </c>
      <c r="M153" s="13">
        <f t="shared" si="7"/>
        <v>103.14060389070907</v>
      </c>
      <c r="O153" s="19">
        <f>STDEV(O51:O145)</f>
        <v>1.1466519719647907</v>
      </c>
      <c r="P153" s="19">
        <f t="shared" ref="P153:S153" si="8">STDEV(P51:P145)</f>
        <v>1.1447816518991882</v>
      </c>
      <c r="Q153" s="19">
        <f t="shared" si="8"/>
        <v>1.0357021177340886</v>
      </c>
      <c r="R153" s="19">
        <f t="shared" si="8"/>
        <v>0.88635842503541318</v>
      </c>
      <c r="S153" s="19">
        <f t="shared" si="8"/>
        <v>0.86684331814771365</v>
      </c>
      <c r="T153" s="13"/>
      <c r="U153" s="13"/>
      <c r="V153" s="13"/>
      <c r="W153" s="13"/>
      <c r="X153" s="13"/>
    </row>
    <row r="154" spans="1:36" x14ac:dyDescent="0.35">
      <c r="T154" s="13"/>
      <c r="U154" s="13"/>
      <c r="V154" s="13"/>
      <c r="W154" s="13"/>
      <c r="X154" s="13"/>
    </row>
    <row r="155" spans="1:36" x14ac:dyDescent="0.35">
      <c r="H155" s="4" t="s">
        <v>351</v>
      </c>
      <c r="T155" s="13"/>
      <c r="U155" s="13"/>
      <c r="V155" s="13"/>
      <c r="W155" s="13"/>
      <c r="X155" s="13"/>
    </row>
    <row r="156" spans="1:36" x14ac:dyDescent="0.35">
      <c r="H156" s="5" t="s">
        <v>348</v>
      </c>
      <c r="I156" s="4">
        <f>COUNT(I2:I50)</f>
        <v>49</v>
      </c>
      <c r="J156" s="4">
        <f>COUNT(J2:J50)</f>
        <v>49</v>
      </c>
      <c r="K156" s="4">
        <f t="shared" ref="K156:M156" si="9">COUNT(K2:K50)</f>
        <v>49</v>
      </c>
      <c r="L156" s="4">
        <f t="shared" si="9"/>
        <v>49</v>
      </c>
      <c r="M156" s="4">
        <f t="shared" si="9"/>
        <v>48</v>
      </c>
      <c r="O156" s="4">
        <f>COUNT(O2:O50)</f>
        <v>49</v>
      </c>
      <c r="P156" s="4">
        <f t="shared" ref="P156:S156" si="10">COUNT(P2:P50)</f>
        <v>49</v>
      </c>
      <c r="Q156" s="4">
        <f t="shared" si="10"/>
        <v>49</v>
      </c>
      <c r="R156" s="4">
        <f t="shared" si="10"/>
        <v>49</v>
      </c>
      <c r="S156" s="4">
        <f t="shared" si="10"/>
        <v>49</v>
      </c>
      <c r="T156" s="13"/>
      <c r="U156" s="13"/>
      <c r="V156" s="13"/>
      <c r="W156" s="13"/>
      <c r="X156" s="13"/>
    </row>
    <row r="157" spans="1:36" x14ac:dyDescent="0.35">
      <c r="H157" s="5" t="s">
        <v>343</v>
      </c>
      <c r="I157" s="4">
        <f>COUNT(I51:I145)</f>
        <v>91</v>
      </c>
      <c r="J157" s="4">
        <f t="shared" ref="J157:M157" si="11">COUNT(J51:J145)</f>
        <v>91</v>
      </c>
      <c r="K157" s="4">
        <f t="shared" si="11"/>
        <v>91</v>
      </c>
      <c r="L157" s="4">
        <f t="shared" si="11"/>
        <v>91</v>
      </c>
      <c r="M157" s="4">
        <f t="shared" si="11"/>
        <v>91</v>
      </c>
      <c r="O157" s="4">
        <f>COUNT(O51:O145)</f>
        <v>91</v>
      </c>
      <c r="P157" s="4">
        <f t="shared" ref="P157:S157" si="12">COUNT(P51:P145)</f>
        <v>91</v>
      </c>
      <c r="Q157" s="4">
        <f t="shared" si="12"/>
        <v>91</v>
      </c>
      <c r="R157" s="4">
        <f t="shared" si="12"/>
        <v>91</v>
      </c>
      <c r="S157" s="4">
        <f t="shared" si="12"/>
        <v>91</v>
      </c>
      <c r="T157" s="13"/>
      <c r="U157" s="13"/>
      <c r="V157" s="13"/>
      <c r="W157" s="13"/>
      <c r="X157" s="13"/>
    </row>
    <row r="158" spans="1:36" x14ac:dyDescent="0.35">
      <c r="H158" s="5"/>
      <c r="T158" s="13"/>
      <c r="U158" s="13"/>
      <c r="V158" s="13"/>
      <c r="W158" s="13"/>
      <c r="X158" s="13"/>
    </row>
    <row r="159" spans="1:36" x14ac:dyDescent="0.35">
      <c r="H159" s="5" t="s">
        <v>352</v>
      </c>
      <c r="I159" s="15">
        <f>(I149-I148)/(SQRT(((I152^2)/I156)+((I153^2)/I157)))</f>
        <v>0.19938058080529233</v>
      </c>
      <c r="J159" s="15">
        <f t="shared" ref="J159:M159" si="13">(J149-J148)/(SQRT(((J152^2)/J156)+((J153^2)/J157)))</f>
        <v>-0.31422463509705073</v>
      </c>
      <c r="K159" s="15">
        <f t="shared" si="13"/>
        <v>-0.84111125611875515</v>
      </c>
      <c r="L159" s="15">
        <f t="shared" si="13"/>
        <v>-0.35442686472573526</v>
      </c>
      <c r="M159" s="15">
        <f t="shared" si="13"/>
        <v>-5.576838527271636E-2</v>
      </c>
      <c r="O159" s="15">
        <f>(O149-O148)/(SQRT(((O152^2)/O156)+((O153^2)/O157)))</f>
        <v>-0.7386383866886671</v>
      </c>
      <c r="P159" s="15">
        <f t="shared" ref="P159:S159" si="14">(P149-P148)/(SQRT(((P152^2)/P156)+((P153^2)/P157)))</f>
        <v>6.8810294599069316E-2</v>
      </c>
      <c r="Q159" s="15">
        <f t="shared" si="14"/>
        <v>-1.107790880492326</v>
      </c>
      <c r="R159" s="15">
        <f t="shared" si="14"/>
        <v>-1.4159439161970648</v>
      </c>
      <c r="S159" s="15">
        <f t="shared" si="14"/>
        <v>-0.8057588446497308</v>
      </c>
      <c r="T159" s="13"/>
      <c r="U159" s="13"/>
      <c r="V159" s="13"/>
      <c r="W159" s="13"/>
      <c r="X159" s="13"/>
    </row>
    <row r="160" spans="1:36" x14ac:dyDescent="0.35">
      <c r="H160" s="5" t="s">
        <v>353</v>
      </c>
      <c r="I160" s="15">
        <f>_xlfn.T.DIST(I159,I157-1,TRUE)*2</f>
        <v>1.1575851816759446</v>
      </c>
      <c r="J160" s="15">
        <f t="shared" ref="J160:M160" si="15">_xlfn.T.DIST(J159,J157-1,TRUE)*2</f>
        <v>0.75407766315628444</v>
      </c>
      <c r="K160" s="15">
        <f t="shared" si="15"/>
        <v>0.40251484793480241</v>
      </c>
      <c r="L160" s="15">
        <f t="shared" si="15"/>
        <v>0.72384809673128614</v>
      </c>
      <c r="M160" s="15">
        <f t="shared" si="15"/>
        <v>0.95564993975864487</v>
      </c>
      <c r="O160" s="15">
        <f t="shared" ref="O160" si="16">_xlfn.T.DIST(O159,O157-1,TRUE)*2</f>
        <v>0.4620485110569732</v>
      </c>
      <c r="P160" s="15">
        <f t="shared" ref="P160" si="17">_xlfn.T.DIST(P159,P157-1,TRUE)*2</f>
        <v>1.0547067251232873</v>
      </c>
      <c r="Q160" s="15">
        <f t="shared" ref="Q160" si="18">_xlfn.T.DIST(Q159,Q157-1,TRUE)*2</f>
        <v>0.27090397507439673</v>
      </c>
      <c r="R160" s="15">
        <f t="shared" ref="R160" si="19">_xlfn.T.DIST(R159,R157-1,TRUE)*2</f>
        <v>0.16024345796141823</v>
      </c>
      <c r="S160" s="15">
        <f t="shared" ref="S160" si="20">_xlfn.T.DIST(S159,S157-1,TRUE)*2</f>
        <v>0.42250574187667322</v>
      </c>
      <c r="T160" s="13"/>
      <c r="U160" s="13"/>
      <c r="V160" s="13"/>
      <c r="W160" s="13"/>
      <c r="X160" s="13"/>
    </row>
    <row r="161" spans="6:24" x14ac:dyDescent="0.35">
      <c r="H161" s="5"/>
      <c r="T161" s="13"/>
      <c r="U161" s="13"/>
      <c r="V161" s="13"/>
      <c r="W161" s="13"/>
      <c r="X161" s="13"/>
    </row>
    <row r="162" spans="6:24" x14ac:dyDescent="0.35">
      <c r="H162" s="5"/>
      <c r="T162" s="13"/>
      <c r="U162" s="13"/>
      <c r="V162" s="13"/>
      <c r="W162" s="13"/>
      <c r="X162" s="13"/>
    </row>
    <row r="163" spans="6:24" x14ac:dyDescent="0.35">
      <c r="H163" s="5"/>
      <c r="T163" s="13"/>
      <c r="U163" s="13"/>
      <c r="V163" s="13"/>
      <c r="W163" s="13"/>
      <c r="X163" s="13"/>
    </row>
    <row r="164" spans="6:24" x14ac:dyDescent="0.35">
      <c r="H164" s="5"/>
      <c r="T164" s="13"/>
      <c r="U164" s="13"/>
      <c r="V164" s="13"/>
      <c r="W164" s="13"/>
      <c r="X164" s="13"/>
    </row>
    <row r="165" spans="6:24" x14ac:dyDescent="0.35">
      <c r="F165" s="5" t="s">
        <v>348</v>
      </c>
      <c r="G165" s="4">
        <v>1</v>
      </c>
      <c r="H165" s="4" t="s">
        <v>3</v>
      </c>
      <c r="I165" s="8">
        <f>AVERAGEIFS(I$2:I$145,$B$2:$B$145,$G165,$H$2:$H$145,$H165)</f>
        <v>352.61111111111109</v>
      </c>
      <c r="J165" s="8">
        <f t="shared" ref="J165:S179" si="21">AVERAGEIFS(J$2:J$145,$B$2:$B$145,$G165,$H$2:$H$145,$H165)</f>
        <v>284.31111111111113</v>
      </c>
      <c r="K165" s="8">
        <f t="shared" si="21"/>
        <v>258.35555555555555</v>
      </c>
      <c r="L165" s="8">
        <f t="shared" si="21"/>
        <v>266.78888888888895</v>
      </c>
      <c r="M165" s="8">
        <f t="shared" si="21"/>
        <v>238.46249999999998</v>
      </c>
      <c r="N165" s="8"/>
      <c r="O165" s="8">
        <f t="shared" si="21"/>
        <v>3.5333333333333332</v>
      </c>
      <c r="P165" s="8">
        <f t="shared" si="21"/>
        <v>3.8333333333333335</v>
      </c>
      <c r="Q165" s="8">
        <f t="shared" si="21"/>
        <v>4.5</v>
      </c>
      <c r="R165" s="8">
        <f t="shared" si="21"/>
        <v>4.0888888888888886</v>
      </c>
      <c r="S165" s="8">
        <f t="shared" si="21"/>
        <v>3.8399999999999994</v>
      </c>
      <c r="T165" s="13"/>
      <c r="U165" s="13"/>
      <c r="V165" s="13"/>
      <c r="W165" s="13"/>
      <c r="X165" s="13"/>
    </row>
    <row r="166" spans="6:24" x14ac:dyDescent="0.35">
      <c r="F166" s="5" t="s">
        <v>348</v>
      </c>
      <c r="G166" s="4">
        <v>1</v>
      </c>
      <c r="H166" s="4" t="s">
        <v>23</v>
      </c>
      <c r="I166" s="8">
        <f t="shared" ref="I166:I179" si="22">AVERAGEIFS(I$2:I$145,$B$2:$B$145,$G166,$H$2:$H$145,$H166)</f>
        <v>155.22857142857143</v>
      </c>
      <c r="J166" s="8">
        <f t="shared" si="21"/>
        <v>132.77142857142857</v>
      </c>
      <c r="K166" s="8">
        <f t="shared" si="21"/>
        <v>106.6</v>
      </c>
      <c r="L166" s="8">
        <f t="shared" si="21"/>
        <v>124.21428571428574</v>
      </c>
      <c r="M166" s="8">
        <f t="shared" si="21"/>
        <v>142.31428571428572</v>
      </c>
      <c r="N166" s="8"/>
      <c r="O166" s="8">
        <f t="shared" si="21"/>
        <v>1.2714285714285716</v>
      </c>
      <c r="P166" s="8">
        <f t="shared" si="21"/>
        <v>1.157142857142857</v>
      </c>
      <c r="Q166" s="8">
        <f t="shared" si="21"/>
        <v>1.2428571428571431</v>
      </c>
      <c r="R166" s="8">
        <f t="shared" si="21"/>
        <v>1.1428571428571428</v>
      </c>
      <c r="S166" s="8">
        <f t="shared" si="21"/>
        <v>1.1914285714285715</v>
      </c>
      <c r="T166" s="13"/>
      <c r="U166" s="13"/>
      <c r="V166" s="13"/>
      <c r="W166" s="13"/>
      <c r="X166" s="13"/>
    </row>
    <row r="167" spans="6:24" x14ac:dyDescent="0.35">
      <c r="F167" s="5" t="s">
        <v>348</v>
      </c>
      <c r="G167" s="4">
        <v>1</v>
      </c>
      <c r="H167" s="4" t="s">
        <v>31</v>
      </c>
      <c r="I167" s="8">
        <f t="shared" si="22"/>
        <v>152.42999999999998</v>
      </c>
      <c r="J167" s="8">
        <f t="shared" si="21"/>
        <v>176.39999999999998</v>
      </c>
      <c r="K167" s="8">
        <f t="shared" si="21"/>
        <v>173.76999999999998</v>
      </c>
      <c r="L167" s="8">
        <f t="shared" si="21"/>
        <v>134.02000000000004</v>
      </c>
      <c r="M167" s="8">
        <f t="shared" si="21"/>
        <v>240.78000000000003</v>
      </c>
      <c r="N167" s="8"/>
      <c r="O167" s="8">
        <f t="shared" si="21"/>
        <v>1.6199999999999999</v>
      </c>
      <c r="P167" s="8">
        <f t="shared" si="21"/>
        <v>1.5</v>
      </c>
      <c r="Q167" s="8">
        <f t="shared" si="21"/>
        <v>1.7400000000000002</v>
      </c>
      <c r="R167" s="8">
        <f t="shared" si="21"/>
        <v>1.77</v>
      </c>
      <c r="S167" s="8">
        <f t="shared" si="21"/>
        <v>1.5780000000000001</v>
      </c>
      <c r="T167" s="13"/>
      <c r="U167" s="13"/>
      <c r="V167" s="13"/>
      <c r="W167" s="13"/>
      <c r="X167" s="13"/>
    </row>
    <row r="168" spans="6:24" x14ac:dyDescent="0.35">
      <c r="F168" s="5" t="s">
        <v>348</v>
      </c>
      <c r="G168" s="4">
        <v>1</v>
      </c>
      <c r="H168" s="4" t="s">
        <v>20</v>
      </c>
      <c r="I168" s="8">
        <f t="shared" si="22"/>
        <v>98.825000000000017</v>
      </c>
      <c r="J168" s="8">
        <f t="shared" si="21"/>
        <v>121.875</v>
      </c>
      <c r="K168" s="8">
        <f t="shared" si="21"/>
        <v>131.05000000000001</v>
      </c>
      <c r="L168" s="8">
        <f t="shared" si="21"/>
        <v>110.3</v>
      </c>
      <c r="M168" s="8">
        <f t="shared" si="21"/>
        <v>105.37500000000001</v>
      </c>
      <c r="N168" s="8"/>
      <c r="O168" s="8">
        <f t="shared" si="21"/>
        <v>1.175</v>
      </c>
      <c r="P168" s="8">
        <f t="shared" si="21"/>
        <v>1.2250000000000001</v>
      </c>
      <c r="Q168" s="8">
        <f t="shared" si="21"/>
        <v>1.65</v>
      </c>
      <c r="R168" s="8">
        <f t="shared" si="21"/>
        <v>1.1499999999999999</v>
      </c>
      <c r="S168" s="8">
        <f t="shared" si="21"/>
        <v>1.2749999999999999</v>
      </c>
      <c r="T168" s="13"/>
      <c r="U168" s="13"/>
      <c r="V168" s="13"/>
      <c r="W168" s="13"/>
      <c r="X168" s="13"/>
    </row>
    <row r="169" spans="6:24" x14ac:dyDescent="0.35">
      <c r="F169" s="5" t="s">
        <v>348</v>
      </c>
      <c r="G169" s="4">
        <v>1</v>
      </c>
      <c r="H169" s="4" t="s">
        <v>234</v>
      </c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13"/>
      <c r="U169" s="13"/>
      <c r="V169" s="13"/>
      <c r="W169" s="13"/>
      <c r="X169" s="13"/>
    </row>
    <row r="170" spans="6:24" x14ac:dyDescent="0.35">
      <c r="F170" s="5" t="s">
        <v>348</v>
      </c>
      <c r="G170" s="4">
        <v>1</v>
      </c>
      <c r="H170" s="4" t="s">
        <v>76</v>
      </c>
      <c r="I170" s="8">
        <f t="shared" si="22"/>
        <v>31.6</v>
      </c>
      <c r="J170" s="8">
        <f t="shared" si="21"/>
        <v>112.5</v>
      </c>
      <c r="K170" s="8">
        <f t="shared" si="21"/>
        <v>204.4</v>
      </c>
      <c r="L170" s="8">
        <f t="shared" si="21"/>
        <v>117.2</v>
      </c>
      <c r="M170" s="8">
        <f t="shared" si="21"/>
        <v>163.69999999999999</v>
      </c>
      <c r="N170" s="8"/>
      <c r="O170" s="8">
        <f t="shared" si="21"/>
        <v>1.4</v>
      </c>
      <c r="P170" s="8">
        <f t="shared" si="21"/>
        <v>1.2</v>
      </c>
      <c r="Q170" s="8">
        <f t="shared" si="21"/>
        <v>1.1000000000000001</v>
      </c>
      <c r="R170" s="8">
        <f t="shared" si="21"/>
        <v>1.2</v>
      </c>
      <c r="S170" s="8">
        <f t="shared" si="21"/>
        <v>1.3</v>
      </c>
      <c r="T170" s="13"/>
      <c r="U170" s="13"/>
      <c r="V170" s="13"/>
      <c r="W170" s="13"/>
      <c r="X170" s="13"/>
    </row>
    <row r="171" spans="6:24" x14ac:dyDescent="0.35">
      <c r="F171" s="5" t="s">
        <v>348</v>
      </c>
      <c r="G171" s="4">
        <v>1</v>
      </c>
      <c r="H171" s="4" t="s">
        <v>13</v>
      </c>
      <c r="I171" s="8">
        <f t="shared" si="22"/>
        <v>135.95555555555558</v>
      </c>
      <c r="J171" s="8">
        <f t="shared" si="21"/>
        <v>191.27222222222224</v>
      </c>
      <c r="K171" s="8">
        <f t="shared" si="21"/>
        <v>152.45555555555555</v>
      </c>
      <c r="L171" s="8">
        <f t="shared" si="21"/>
        <v>142.58333333333334</v>
      </c>
      <c r="M171" s="8">
        <f t="shared" si="21"/>
        <v>166.01111111111112</v>
      </c>
      <c r="N171" s="8"/>
      <c r="O171" s="8">
        <f t="shared" si="21"/>
        <v>1.55</v>
      </c>
      <c r="P171" s="8">
        <f t="shared" si="21"/>
        <v>1.1777777777777778</v>
      </c>
      <c r="Q171" s="8">
        <f t="shared" si="21"/>
        <v>1.2000000000000002</v>
      </c>
      <c r="R171" s="8">
        <f t="shared" si="21"/>
        <v>1.3055555555555556</v>
      </c>
      <c r="S171" s="8">
        <f t="shared" si="21"/>
        <v>1.3333333333333333</v>
      </c>
      <c r="T171" s="13"/>
      <c r="U171" s="13"/>
      <c r="V171" s="13"/>
      <c r="W171" s="13"/>
      <c r="X171" s="13"/>
    </row>
    <row r="172" spans="6:24" x14ac:dyDescent="0.35">
      <c r="H172" s="5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13"/>
      <c r="U172" s="13"/>
      <c r="V172" s="13"/>
      <c r="W172" s="13"/>
      <c r="X172" s="13"/>
    </row>
    <row r="173" spans="6:24" x14ac:dyDescent="0.35">
      <c r="F173" s="5" t="s">
        <v>343</v>
      </c>
      <c r="G173" s="4">
        <v>0</v>
      </c>
      <c r="H173" s="4" t="s">
        <v>3</v>
      </c>
      <c r="I173" s="8">
        <f t="shared" si="22"/>
        <v>247.50454545454539</v>
      </c>
      <c r="J173" s="8">
        <f t="shared" si="21"/>
        <v>222.35909090909092</v>
      </c>
      <c r="K173" s="8">
        <f t="shared" si="21"/>
        <v>227.21363636363637</v>
      </c>
      <c r="L173" s="8">
        <f t="shared" si="21"/>
        <v>157.40454545454543</v>
      </c>
      <c r="M173" s="8">
        <f t="shared" si="21"/>
        <v>184.88636363636363</v>
      </c>
      <c r="N173" s="8"/>
      <c r="O173" s="8">
        <f t="shared" si="21"/>
        <v>2.7227272727272727</v>
      </c>
      <c r="P173" s="8">
        <f t="shared" si="21"/>
        <v>2.5727272727272728</v>
      </c>
      <c r="Q173" s="8">
        <f t="shared" si="21"/>
        <v>2.3409090909090913</v>
      </c>
      <c r="R173" s="8">
        <f t="shared" si="21"/>
        <v>2.1454545454545455</v>
      </c>
      <c r="S173" s="8">
        <f t="shared" si="21"/>
        <v>2.3872727272727272</v>
      </c>
      <c r="T173" s="13"/>
      <c r="U173" s="13"/>
      <c r="V173" s="13"/>
      <c r="W173" s="13"/>
      <c r="X173" s="13"/>
    </row>
    <row r="174" spans="6:24" x14ac:dyDescent="0.35">
      <c r="F174" s="5" t="s">
        <v>343</v>
      </c>
      <c r="G174" s="4">
        <v>0</v>
      </c>
      <c r="H174" s="4" t="s">
        <v>23</v>
      </c>
      <c r="I174" s="8">
        <f t="shared" si="22"/>
        <v>153.61250000000001</v>
      </c>
      <c r="J174" s="8">
        <f t="shared" si="21"/>
        <v>156.03749999999999</v>
      </c>
      <c r="K174" s="8">
        <f t="shared" si="21"/>
        <v>92.681249999999991</v>
      </c>
      <c r="L174" s="8">
        <f t="shared" si="21"/>
        <v>116.20625</v>
      </c>
      <c r="M174" s="8">
        <f t="shared" si="21"/>
        <v>125.42500000000001</v>
      </c>
      <c r="N174" s="8"/>
      <c r="O174" s="8">
        <f t="shared" si="21"/>
        <v>1.175</v>
      </c>
      <c r="P174" s="8">
        <f t="shared" si="21"/>
        <v>1.2312500000000002</v>
      </c>
      <c r="Q174" s="8">
        <f t="shared" si="21"/>
        <v>1.48125</v>
      </c>
      <c r="R174" s="8">
        <f t="shared" si="21"/>
        <v>1.41875</v>
      </c>
      <c r="S174" s="8">
        <f t="shared" si="21"/>
        <v>1.3162499999999999</v>
      </c>
      <c r="T174" s="13"/>
      <c r="U174" s="13"/>
      <c r="V174" s="13"/>
      <c r="W174" s="13"/>
      <c r="X174" s="13"/>
    </row>
    <row r="175" spans="6:24" x14ac:dyDescent="0.35">
      <c r="F175" s="5" t="s">
        <v>343</v>
      </c>
      <c r="G175" s="4">
        <v>0</v>
      </c>
      <c r="H175" s="4" t="s">
        <v>31</v>
      </c>
      <c r="I175" s="8">
        <f>AVERAGEIFS(I$2:I$145,$B$2:$B$145,$G175,$H$2:$H$145,$H175)</f>
        <v>158.18648648648647</v>
      </c>
      <c r="J175" s="8">
        <f t="shared" si="21"/>
        <v>187.8135135135135</v>
      </c>
      <c r="K175" s="8">
        <f t="shared" si="21"/>
        <v>157.12972972972975</v>
      </c>
      <c r="L175" s="8">
        <f t="shared" si="21"/>
        <v>173.84864864864861</v>
      </c>
      <c r="M175" s="8">
        <f t="shared" si="21"/>
        <v>215.24594594594592</v>
      </c>
      <c r="N175" s="8"/>
      <c r="O175" s="8">
        <f t="shared" si="21"/>
        <v>1.5243243243243245</v>
      </c>
      <c r="P175" s="8">
        <f t="shared" si="21"/>
        <v>1.6810810810810812</v>
      </c>
      <c r="Q175" s="8">
        <f t="shared" si="21"/>
        <v>1.4972972972972973</v>
      </c>
      <c r="R175" s="8">
        <f t="shared" si="21"/>
        <v>1.3837837837837839</v>
      </c>
      <c r="S175" s="8">
        <f t="shared" si="21"/>
        <v>1.5151351351351352</v>
      </c>
      <c r="T175" s="13"/>
      <c r="U175" s="13"/>
      <c r="V175" s="13"/>
      <c r="W175" s="13"/>
      <c r="X175" s="13"/>
    </row>
    <row r="176" spans="6:24" x14ac:dyDescent="0.35">
      <c r="F176" s="5" t="s">
        <v>343</v>
      </c>
      <c r="G176" s="4">
        <v>0</v>
      </c>
      <c r="H176" s="4" t="s">
        <v>20</v>
      </c>
      <c r="I176" s="8">
        <f t="shared" si="22"/>
        <v>208.32</v>
      </c>
      <c r="J176" s="8">
        <f t="shared" si="21"/>
        <v>121.88</v>
      </c>
      <c r="K176" s="8">
        <f t="shared" si="21"/>
        <v>156</v>
      </c>
      <c r="L176" s="8">
        <f t="shared" si="21"/>
        <v>108.44000000000001</v>
      </c>
      <c r="M176" s="8">
        <f t="shared" si="21"/>
        <v>149.64000000000001</v>
      </c>
      <c r="N176" s="8"/>
      <c r="O176" s="8">
        <f t="shared" si="21"/>
        <v>1.3</v>
      </c>
      <c r="P176" s="8">
        <f t="shared" si="21"/>
        <v>1.5400000000000003</v>
      </c>
      <c r="Q176" s="8">
        <f t="shared" si="21"/>
        <v>1.4200000000000004</v>
      </c>
      <c r="R176" s="8">
        <f t="shared" si="21"/>
        <v>1.1400000000000001</v>
      </c>
      <c r="S176" s="8">
        <f t="shared" si="21"/>
        <v>1.4920000000000002</v>
      </c>
      <c r="T176" s="13"/>
      <c r="U176" s="13"/>
      <c r="V176" s="13"/>
      <c r="W176" s="13"/>
      <c r="X176" s="13"/>
    </row>
    <row r="177" spans="6:24" x14ac:dyDescent="0.35">
      <c r="F177" s="5" t="s">
        <v>343</v>
      </c>
      <c r="G177" s="4">
        <v>0</v>
      </c>
      <c r="H177" s="4" t="s">
        <v>234</v>
      </c>
      <c r="I177" s="8">
        <f t="shared" si="22"/>
        <v>154.80000000000001</v>
      </c>
      <c r="J177" s="8">
        <f t="shared" si="21"/>
        <v>181.4</v>
      </c>
      <c r="K177" s="8">
        <f t="shared" si="21"/>
        <v>162.69999999999999</v>
      </c>
      <c r="L177" s="8">
        <f t="shared" si="21"/>
        <v>52.6</v>
      </c>
      <c r="M177" s="8">
        <f t="shared" si="21"/>
        <v>133</v>
      </c>
      <c r="N177" s="8"/>
      <c r="O177" s="8">
        <f t="shared" si="21"/>
        <v>1</v>
      </c>
      <c r="P177" s="8">
        <f t="shared" si="21"/>
        <v>1</v>
      </c>
      <c r="Q177" s="8">
        <f t="shared" si="21"/>
        <v>1</v>
      </c>
      <c r="R177" s="8">
        <f t="shared" si="21"/>
        <v>1.6</v>
      </c>
      <c r="S177" s="8">
        <f t="shared" si="21"/>
        <v>1.1399999999999999</v>
      </c>
      <c r="T177" s="13"/>
      <c r="U177" s="13"/>
      <c r="V177" s="13"/>
      <c r="W177" s="13"/>
      <c r="X177" s="13"/>
    </row>
    <row r="178" spans="6:24" x14ac:dyDescent="0.35">
      <c r="F178" s="5" t="s">
        <v>343</v>
      </c>
      <c r="G178" s="4">
        <v>0</v>
      </c>
      <c r="H178" s="4" t="s">
        <v>76</v>
      </c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13"/>
      <c r="U178" s="13"/>
      <c r="V178" s="13"/>
      <c r="W178" s="13"/>
      <c r="X178" s="13"/>
    </row>
    <row r="179" spans="6:24" x14ac:dyDescent="0.35">
      <c r="F179" s="5" t="s">
        <v>343</v>
      </c>
      <c r="G179" s="4">
        <v>0</v>
      </c>
      <c r="H179" s="4" t="s">
        <v>13</v>
      </c>
      <c r="I179" s="8">
        <f t="shared" si="22"/>
        <v>166.33</v>
      </c>
      <c r="J179" s="8">
        <f t="shared" si="21"/>
        <v>146.25</v>
      </c>
      <c r="K179" s="8">
        <f t="shared" si="21"/>
        <v>84.85</v>
      </c>
      <c r="L179" s="8">
        <f t="shared" si="21"/>
        <v>145.35999999999999</v>
      </c>
      <c r="M179" s="8">
        <f t="shared" si="21"/>
        <v>183</v>
      </c>
      <c r="N179" s="8"/>
      <c r="O179" s="8">
        <f t="shared" si="21"/>
        <v>1.2899999999999998</v>
      </c>
      <c r="P179" s="8">
        <f t="shared" si="21"/>
        <v>1.19</v>
      </c>
      <c r="Q179" s="8">
        <f t="shared" si="21"/>
        <v>1.3</v>
      </c>
      <c r="R179" s="8">
        <f t="shared" si="21"/>
        <v>1.24</v>
      </c>
      <c r="S179" s="8">
        <f t="shared" si="21"/>
        <v>1.2760000000000002</v>
      </c>
      <c r="T179" s="13"/>
      <c r="U179" s="13"/>
      <c r="V179" s="13"/>
      <c r="W179" s="13"/>
      <c r="X179" s="13"/>
    </row>
    <row r="180" spans="6:24" x14ac:dyDescent="0.35">
      <c r="F180" s="5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13"/>
      <c r="U180" s="13"/>
      <c r="V180" s="13"/>
      <c r="W180" s="13"/>
      <c r="X180" s="13"/>
    </row>
    <row r="181" spans="6:24" x14ac:dyDescent="0.35">
      <c r="F181" s="5"/>
      <c r="H181" s="4" t="s">
        <v>3</v>
      </c>
      <c r="I181" s="8">
        <f>I165-I173</f>
        <v>105.10656565656569</v>
      </c>
      <c r="J181" s="8">
        <f t="shared" ref="J181:M181" si="23">J165-J173</f>
        <v>61.952020202020208</v>
      </c>
      <c r="K181" s="8">
        <f t="shared" si="23"/>
        <v>31.141919191919186</v>
      </c>
      <c r="L181" s="8">
        <f t="shared" si="23"/>
        <v>109.38434343434352</v>
      </c>
      <c r="M181" s="8">
        <f t="shared" si="23"/>
        <v>53.576136363636351</v>
      </c>
      <c r="N181" s="8"/>
      <c r="O181" s="8">
        <f>O165-O173</f>
        <v>0.81060606060606055</v>
      </c>
      <c r="P181" s="8">
        <f t="shared" ref="P181:S181" si="24">P165-P173</f>
        <v>1.2606060606060607</v>
      </c>
      <c r="Q181" s="8">
        <f t="shared" si="24"/>
        <v>2.1590909090909087</v>
      </c>
      <c r="R181" s="8">
        <f t="shared" si="24"/>
        <v>1.9434343434343431</v>
      </c>
      <c r="S181" s="8">
        <f t="shared" si="24"/>
        <v>1.4527272727272722</v>
      </c>
      <c r="T181" s="13"/>
      <c r="U181" s="13"/>
      <c r="V181" s="13"/>
      <c r="W181" s="13"/>
      <c r="X181" s="13"/>
    </row>
    <row r="182" spans="6:24" x14ac:dyDescent="0.35">
      <c r="F182" s="5"/>
      <c r="H182" s="4" t="s">
        <v>23</v>
      </c>
      <c r="I182" s="8">
        <f>I166-I174</f>
        <v>1.6160714285714164</v>
      </c>
      <c r="J182" s="8">
        <f t="shared" ref="J182:M182" si="25">J166-J174</f>
        <v>-23.266071428571422</v>
      </c>
      <c r="K182" s="8">
        <f t="shared" si="25"/>
        <v>13.918750000000003</v>
      </c>
      <c r="L182" s="8">
        <f t="shared" si="25"/>
        <v>8.0080357142857395</v>
      </c>
      <c r="M182" s="8">
        <f t="shared" si="25"/>
        <v>16.889285714285705</v>
      </c>
      <c r="N182" s="8"/>
      <c r="O182" s="8">
        <f>O166-O174</f>
        <v>9.642857142857153E-2</v>
      </c>
      <c r="P182" s="8">
        <f t="shared" ref="P182:S182" si="26">P166-P174</f>
        <v>-7.4107142857143149E-2</v>
      </c>
      <c r="Q182" s="8">
        <f t="shared" si="26"/>
        <v>-0.23839285714285685</v>
      </c>
      <c r="R182" s="8">
        <f t="shared" si="26"/>
        <v>-0.27589285714285716</v>
      </c>
      <c r="S182" s="8">
        <f t="shared" si="26"/>
        <v>-0.12482142857142842</v>
      </c>
      <c r="T182" s="13"/>
      <c r="U182" s="13"/>
      <c r="V182" s="13"/>
      <c r="W182" s="13"/>
      <c r="X182" s="13"/>
    </row>
    <row r="183" spans="6:24" x14ac:dyDescent="0.35">
      <c r="F183" s="5"/>
      <c r="H183" s="4" t="s">
        <v>31</v>
      </c>
      <c r="I183" s="8">
        <f>I167-I175</f>
        <v>-5.7564864864864944</v>
      </c>
      <c r="J183" s="8">
        <f t="shared" ref="J183:M183" si="27">J167-J175</f>
        <v>-11.413513513513522</v>
      </c>
      <c r="K183" s="8">
        <f t="shared" si="27"/>
        <v>16.640270270270236</v>
      </c>
      <c r="L183" s="8">
        <f t="shared" si="27"/>
        <v>-39.828648648648567</v>
      </c>
      <c r="M183" s="8">
        <f t="shared" si="27"/>
        <v>25.53405405405411</v>
      </c>
      <c r="N183" s="8"/>
      <c r="O183" s="8">
        <f>O167-O175</f>
        <v>9.5675675675675365E-2</v>
      </c>
      <c r="P183" s="8">
        <f t="shared" ref="P183:S183" si="28">P167-P175</f>
        <v>-0.18108108108108123</v>
      </c>
      <c r="Q183" s="8">
        <f t="shared" si="28"/>
        <v>0.24270270270270289</v>
      </c>
      <c r="R183" s="8">
        <f t="shared" si="28"/>
        <v>0.38621621621621616</v>
      </c>
      <c r="S183" s="8">
        <f t="shared" si="28"/>
        <v>6.2864864864864867E-2</v>
      </c>
      <c r="T183" s="13"/>
      <c r="U183" s="13"/>
      <c r="V183" s="13"/>
      <c r="W183" s="13"/>
      <c r="X183" s="13"/>
    </row>
    <row r="184" spans="6:24" x14ac:dyDescent="0.35">
      <c r="F184" s="5"/>
      <c r="H184" s="4" t="s">
        <v>20</v>
      </c>
      <c r="I184" s="8">
        <f>I168-I176</f>
        <v>-109.49499999999998</v>
      </c>
      <c r="J184" s="8">
        <f t="shared" ref="J184:M184" si="29">J168-J176</f>
        <v>-4.9999999999954525E-3</v>
      </c>
      <c r="K184" s="8">
        <f t="shared" si="29"/>
        <v>-24.949999999999989</v>
      </c>
      <c r="L184" s="8">
        <f t="shared" si="29"/>
        <v>1.8599999999999852</v>
      </c>
      <c r="M184" s="8">
        <f t="shared" si="29"/>
        <v>-44.265000000000001</v>
      </c>
      <c r="N184" s="8"/>
      <c r="O184" s="8">
        <f>O168-O176</f>
        <v>-0.125</v>
      </c>
      <c r="P184" s="8">
        <f t="shared" ref="P184:S184" si="30">P168-P176</f>
        <v>-0.31500000000000017</v>
      </c>
      <c r="Q184" s="8">
        <f t="shared" si="30"/>
        <v>0.22999999999999954</v>
      </c>
      <c r="R184" s="8">
        <f t="shared" si="30"/>
        <v>9.9999999999997868E-3</v>
      </c>
      <c r="S184" s="8">
        <f t="shared" si="30"/>
        <v>-0.2170000000000003</v>
      </c>
      <c r="T184" s="13"/>
      <c r="U184" s="13"/>
      <c r="V184" s="13"/>
      <c r="W184" s="13"/>
      <c r="X184" s="13"/>
    </row>
    <row r="185" spans="6:24" x14ac:dyDescent="0.35">
      <c r="F185" s="5"/>
      <c r="H185" s="4" t="s">
        <v>234</v>
      </c>
      <c r="I185" s="20" t="s">
        <v>355</v>
      </c>
      <c r="J185" s="20" t="s">
        <v>355</v>
      </c>
      <c r="K185" s="20" t="s">
        <v>355</v>
      </c>
      <c r="L185" s="20" t="s">
        <v>355</v>
      </c>
      <c r="M185" s="20" t="s">
        <v>355</v>
      </c>
      <c r="N185" s="20"/>
      <c r="O185" s="20" t="s">
        <v>355</v>
      </c>
      <c r="P185" s="20" t="s">
        <v>355</v>
      </c>
      <c r="Q185" s="20" t="s">
        <v>355</v>
      </c>
      <c r="R185" s="20" t="s">
        <v>355</v>
      </c>
      <c r="S185" s="20" t="s">
        <v>355</v>
      </c>
      <c r="T185" s="13"/>
      <c r="U185" s="13"/>
      <c r="V185" s="13"/>
      <c r="W185" s="13"/>
      <c r="X185" s="13"/>
    </row>
    <row r="186" spans="6:24" x14ac:dyDescent="0.35">
      <c r="F186" s="5"/>
      <c r="H186" s="4" t="s">
        <v>76</v>
      </c>
      <c r="I186" s="20" t="s">
        <v>355</v>
      </c>
      <c r="J186" s="20" t="s">
        <v>355</v>
      </c>
      <c r="K186" s="20" t="s">
        <v>355</v>
      </c>
      <c r="L186" s="20" t="s">
        <v>355</v>
      </c>
      <c r="M186" s="20" t="s">
        <v>355</v>
      </c>
      <c r="N186" s="20"/>
      <c r="O186" s="20" t="s">
        <v>355</v>
      </c>
      <c r="P186" s="20" t="s">
        <v>355</v>
      </c>
      <c r="Q186" s="20" t="s">
        <v>355</v>
      </c>
      <c r="R186" s="20" t="s">
        <v>355</v>
      </c>
      <c r="S186" s="20" t="s">
        <v>355</v>
      </c>
      <c r="T186" s="13"/>
      <c r="U186" s="13"/>
      <c r="V186" s="13"/>
      <c r="W186" s="13"/>
      <c r="X186" s="13"/>
    </row>
    <row r="187" spans="6:24" x14ac:dyDescent="0.35">
      <c r="F187" s="5"/>
      <c r="H187" s="4" t="s">
        <v>13</v>
      </c>
      <c r="I187" s="8">
        <f>I171-I179</f>
        <v>-30.374444444444435</v>
      </c>
      <c r="J187" s="8">
        <f t="shared" ref="J187:M187" si="31">J171-J179</f>
        <v>45.02222222222224</v>
      </c>
      <c r="K187" s="8">
        <f t="shared" si="31"/>
        <v>67.605555555555554</v>
      </c>
      <c r="L187" s="8">
        <f t="shared" si="31"/>
        <v>-2.7766666666666424</v>
      </c>
      <c r="M187" s="8">
        <f t="shared" si="31"/>
        <v>-16.98888888888888</v>
      </c>
      <c r="O187" s="8">
        <f>O171-O179</f>
        <v>0.26000000000000023</v>
      </c>
      <c r="P187" s="8">
        <f t="shared" ref="P187:S187" si="32">P171-P179</f>
        <v>-1.2222222222222134E-2</v>
      </c>
      <c r="Q187" s="8">
        <f t="shared" si="32"/>
        <v>-9.9999999999999867E-2</v>
      </c>
      <c r="R187" s="8">
        <f t="shared" si="32"/>
        <v>6.5555555555555589E-2</v>
      </c>
      <c r="S187" s="8">
        <f t="shared" si="32"/>
        <v>5.7333333333333014E-2</v>
      </c>
      <c r="T187" s="13"/>
      <c r="U187" s="13"/>
      <c r="V187" s="13"/>
      <c r="W187" s="13"/>
      <c r="X187" s="13"/>
    </row>
    <row r="188" spans="6:24" x14ac:dyDescent="0.35">
      <c r="H188" s="5"/>
      <c r="T188" s="13"/>
      <c r="U188" s="13"/>
      <c r="V188" s="13"/>
      <c r="W188" s="13"/>
      <c r="X188" s="13"/>
    </row>
    <row r="189" spans="6:24" x14ac:dyDescent="0.35">
      <c r="T189" s="13"/>
      <c r="U189" s="13"/>
      <c r="V189" s="13"/>
      <c r="W189" s="13"/>
      <c r="X189" s="13"/>
    </row>
    <row r="190" spans="6:24" x14ac:dyDescent="0.35">
      <c r="T190" s="13"/>
      <c r="U190" s="13"/>
      <c r="V190" s="13"/>
      <c r="W190" s="13"/>
      <c r="X190" s="13"/>
    </row>
    <row r="191" spans="6:24" x14ac:dyDescent="0.35">
      <c r="H191" s="4" t="s">
        <v>354</v>
      </c>
      <c r="T191" s="13"/>
      <c r="U191" s="13"/>
      <c r="V191" s="13"/>
      <c r="W191" s="13"/>
      <c r="X191" s="13"/>
    </row>
    <row r="192" spans="6:24" ht="13.15" x14ac:dyDescent="0.4">
      <c r="I192" s="25" t="s">
        <v>345</v>
      </c>
      <c r="J192" s="25"/>
      <c r="K192" s="25"/>
      <c r="L192" s="25"/>
      <c r="M192" s="25"/>
      <c r="O192" s="25" t="s">
        <v>346</v>
      </c>
      <c r="P192" s="25"/>
      <c r="Q192" s="25"/>
      <c r="R192" s="25"/>
      <c r="S192" s="25"/>
    </row>
    <row r="193" spans="2:37" s="9" customFormat="1" ht="13.15" x14ac:dyDescent="0.4">
      <c r="B193" s="18"/>
      <c r="C193" s="10"/>
      <c r="D193" s="11"/>
      <c r="I193" s="9">
        <v>2016</v>
      </c>
      <c r="J193" s="9">
        <v>2017</v>
      </c>
      <c r="K193" s="9">
        <v>2018</v>
      </c>
      <c r="L193" s="9">
        <v>2019</v>
      </c>
      <c r="M193" s="9">
        <v>2020</v>
      </c>
      <c r="O193" s="9">
        <v>2016</v>
      </c>
      <c r="P193" s="9">
        <v>2017</v>
      </c>
      <c r="Q193" s="9">
        <v>2018</v>
      </c>
      <c r="R193" s="9">
        <v>2019</v>
      </c>
      <c r="S193" s="9">
        <v>2020</v>
      </c>
      <c r="AK193" s="4"/>
    </row>
    <row r="194" spans="2:37" x14ac:dyDescent="0.35">
      <c r="H194" s="5" t="s">
        <v>348</v>
      </c>
      <c r="I194" s="13">
        <f>SUMPRODUCT(T$2:T$50,I$2:I$50)/SUM(T$2:T$50)</f>
        <v>210.94877528445014</v>
      </c>
      <c r="J194" s="13">
        <f t="shared" ref="J194:L194" si="33">SUMPRODUCT(U$2:U$50,J$2:J$50)/SUM(U$2:U$50)</f>
        <v>184.90729618127835</v>
      </c>
      <c r="K194" s="13">
        <f t="shared" si="33"/>
        <v>162.64679506571207</v>
      </c>
      <c r="L194" s="13">
        <f t="shared" si="33"/>
        <v>147.63579920739767</v>
      </c>
      <c r="M194" s="13">
        <f>SUMPRODUCT(X$2:X$50,M$2:M$50)/SUM(X$2:X$50)</f>
        <v>185.06738244494568</v>
      </c>
      <c r="N194" s="8"/>
      <c r="O194" s="8">
        <f>SUMPRODUCT(T$2:T$50,O$2:O$50)/SUM(T$2:T$50)</f>
        <v>1.8529427036301243</v>
      </c>
      <c r="P194" s="8">
        <f t="shared" ref="P194:S194" si="34">SUMPRODUCT($F$2:$F$50,P$2:P$50)/SUM($F$2:$F$50)</f>
        <v>1.7135008811585324</v>
      </c>
      <c r="Q194" s="8">
        <f t="shared" si="34"/>
        <v>1.9196952614468521</v>
      </c>
      <c r="R194" s="8">
        <f t="shared" si="34"/>
        <v>1.8461989776371817</v>
      </c>
      <c r="S194" s="8">
        <f t="shared" si="34"/>
        <v>1.8191733528903093</v>
      </c>
    </row>
    <row r="195" spans="2:37" x14ac:dyDescent="0.35">
      <c r="H195" s="5" t="s">
        <v>343</v>
      </c>
      <c r="I195" s="13">
        <f>SUMPRODUCT(I$51:I$145,T$51:T$145)/SUM(T$51:T$145)</f>
        <v>179.6956505560334</v>
      </c>
      <c r="J195" s="13">
        <f t="shared" ref="J195:M195" si="35">SUMPRODUCT(J$51:J$145,U$51:U$145)/SUM(U$51:U$145)</f>
        <v>174.50586273796526</v>
      </c>
      <c r="K195" s="13">
        <f t="shared" si="35"/>
        <v>150.54836976380594</v>
      </c>
      <c r="L195" s="13">
        <f t="shared" si="35"/>
        <v>153.15189524465879</v>
      </c>
      <c r="M195" s="13">
        <f t="shared" si="35"/>
        <v>179.82356790468845</v>
      </c>
      <c r="N195" s="8"/>
      <c r="O195" s="8">
        <f>SUMPRODUCT(O$51:O$145,T$51:T$145)/SUM(T$51:T$145)</f>
        <v>1.5691396885236899</v>
      </c>
      <c r="P195" s="8">
        <f t="shared" ref="P195:S195" si="36">SUMPRODUCT(P$51:P$145,U$51:U$145)/SUM(U$51:U$145)</f>
        <v>1.5496186492057717</v>
      </c>
      <c r="Q195" s="8">
        <f t="shared" si="36"/>
        <v>1.5739359885946369</v>
      </c>
      <c r="R195" s="8">
        <f t="shared" si="36"/>
        <v>1.4595226235235519</v>
      </c>
      <c r="S195" s="8">
        <f t="shared" si="36"/>
        <v>1.5772361839905564</v>
      </c>
    </row>
    <row r="196" spans="2:37" x14ac:dyDescent="0.35">
      <c r="H196" s="4" t="s">
        <v>344</v>
      </c>
      <c r="I196" s="14">
        <f>I194-I195</f>
        <v>31.253124728416736</v>
      </c>
      <c r="J196" s="14">
        <f t="shared" ref="J196:O196" si="37">J194-J195</f>
        <v>10.401433443313095</v>
      </c>
      <c r="K196" s="14">
        <f t="shared" si="37"/>
        <v>12.098425301906133</v>
      </c>
      <c r="L196" s="14">
        <f t="shared" si="37"/>
        <v>-5.5160960372611214</v>
      </c>
      <c r="M196" s="14">
        <f t="shared" si="37"/>
        <v>5.2438145402572331</v>
      </c>
      <c r="O196" s="12">
        <f t="shared" si="37"/>
        <v>0.28380301510643435</v>
      </c>
      <c r="P196" s="12">
        <f t="shared" ref="P196" si="38">P194-P195</f>
        <v>0.16388223195276064</v>
      </c>
      <c r="Q196" s="12">
        <f t="shared" ref="Q196" si="39">Q194-Q195</f>
        <v>0.34575927285221519</v>
      </c>
      <c r="R196" s="12">
        <f t="shared" ref="R196" si="40">R194-R195</f>
        <v>0.38667635411362977</v>
      </c>
      <c r="S196" s="12">
        <f t="shared" ref="S196" si="41">S194-S195</f>
        <v>0.24193716889975292</v>
      </c>
    </row>
    <row r="198" spans="2:37" ht="13.15" x14ac:dyDescent="0.4">
      <c r="I198" s="25" t="s">
        <v>347</v>
      </c>
      <c r="J198" s="25"/>
      <c r="K198" s="25"/>
      <c r="L198" s="25"/>
      <c r="M198" s="25"/>
      <c r="O198" s="25"/>
      <c r="P198" s="25"/>
      <c r="Q198" s="25"/>
      <c r="R198" s="25"/>
      <c r="S198" s="25"/>
    </row>
    <row r="199" spans="2:37" ht="13.15" x14ac:dyDescent="0.4">
      <c r="H199" s="9"/>
      <c r="I199" s="9">
        <v>2016</v>
      </c>
      <c r="J199" s="9">
        <v>2017</v>
      </c>
      <c r="K199" s="9">
        <v>2018</v>
      </c>
      <c r="L199" s="9">
        <v>2019</v>
      </c>
      <c r="M199" s="9">
        <v>2020</v>
      </c>
      <c r="O199" s="9"/>
      <c r="P199" s="9"/>
      <c r="Q199" s="9"/>
      <c r="R199" s="9"/>
      <c r="S199" s="9"/>
    </row>
    <row r="200" spans="2:37" x14ac:dyDescent="0.35">
      <c r="H200" s="5" t="s">
        <v>348</v>
      </c>
      <c r="I200" s="13">
        <f>SUM(T2:T48)</f>
        <v>87385</v>
      </c>
      <c r="J200" s="13">
        <f t="shared" ref="J200:M200" si="42">SUM(U2:U48)</f>
        <v>86704</v>
      </c>
      <c r="K200" s="13">
        <f t="shared" si="42"/>
        <v>88048</v>
      </c>
      <c r="L200" s="13">
        <f t="shared" si="42"/>
        <v>79411</v>
      </c>
      <c r="M200" s="13">
        <f t="shared" si="42"/>
        <v>79411</v>
      </c>
      <c r="O200" s="13"/>
      <c r="P200" s="13"/>
      <c r="Q200" s="13"/>
      <c r="R200" s="13"/>
      <c r="S200" s="13"/>
    </row>
    <row r="201" spans="2:37" x14ac:dyDescent="0.35">
      <c r="H201" s="5" t="s">
        <v>343</v>
      </c>
      <c r="I201" s="13">
        <f>SUM(T49:T145)</f>
        <v>165136</v>
      </c>
      <c r="J201" s="13">
        <f t="shared" ref="J201:M201" si="43">SUM(U49:U145)</f>
        <v>166145</v>
      </c>
      <c r="K201" s="13">
        <f t="shared" si="43"/>
        <v>168144</v>
      </c>
      <c r="L201" s="13">
        <f t="shared" si="43"/>
        <v>147382</v>
      </c>
      <c r="M201" s="13">
        <f t="shared" si="43"/>
        <v>147379</v>
      </c>
      <c r="O201" s="13"/>
      <c r="P201" s="13"/>
      <c r="Q201" s="13"/>
      <c r="R201" s="13"/>
      <c r="S201" s="13"/>
    </row>
    <row r="204" spans="2:37" x14ac:dyDescent="0.35">
      <c r="H204" s="5"/>
    </row>
    <row r="205" spans="2:37" x14ac:dyDescent="0.35">
      <c r="H205" s="5"/>
    </row>
  </sheetData>
  <autoFilter ref="A1:AJ149" xr:uid="{95F9A413-D63D-447F-81C7-EEFA5FCF8533}">
    <sortState xmlns:xlrd2="http://schemas.microsoft.com/office/spreadsheetml/2017/richdata2" ref="A2:AJ145">
      <sortCondition descending="1" ref="B1:B145"/>
    </sortState>
  </autoFilter>
  <mergeCells count="4">
    <mergeCell ref="I192:M192"/>
    <mergeCell ref="O192:S192"/>
    <mergeCell ref="I198:M198"/>
    <mergeCell ref="O198:S19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Load &amp; Resources</vt:lpstr>
      <vt:lpstr>Definitions</vt:lpstr>
      <vt:lpstr>Customer Reliability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Gall, James</dc:creator>
  <cp:lastModifiedBy>Brandon, Annette</cp:lastModifiedBy>
  <dcterms:created xsi:type="dcterms:W3CDTF">2021-07-27T23:34:12Z</dcterms:created>
  <dcterms:modified xsi:type="dcterms:W3CDTF">2021-10-01T19:20:47Z</dcterms:modified>
</cp:coreProperties>
</file>